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Aufstellung" sheetId="1" r:id="rId1"/>
    <sheet name="Abrechnung" sheetId="2" r:id="rId2"/>
    <sheet name="Abrechnung Grundlagen" sheetId="3" r:id="rId3"/>
  </sheets>
  <definedNames>
    <definedName name="_xlnm.Print_Area" localSheetId="0">'Aufstellung'!$A$1:$V$38</definedName>
    <definedName name="BusUndBahn">'Abrechnung Grundlagen'!$B$24</definedName>
    <definedName name="Excel_BuiltIn_Print_Area_2">'Aufstellung'!$A$5:$U$38</definedName>
    <definedName name="Fahrzeuge">'Abrechnung Grundlagen'!$B$23:$B$27</definedName>
    <definedName name="kmGeld">'Abrechnung Grundlagen'!$B$23:$C$27</definedName>
    <definedName name="Transportmittel">'Abrechnung Grundlagen'!$B$23:$B$27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6" authorId="0">
      <text>
        <r>
          <rPr>
            <sz val="9"/>
            <color indexed="8"/>
            <rFont val="Tahoma"/>
            <family val="0"/>
          </rPr>
          <t>Bitte vollständiges
Datum eingeben:
TT.MM.JJ</t>
        </r>
      </text>
    </comment>
    <comment ref="B6" authorId="0">
      <text>
        <r>
          <rPr>
            <sz val="10"/>
            <rFont val="Arial"/>
            <family val="0"/>
          </rPr>
          <t>Bei eintägigen Tätigkeiten nichts, bei mehrtägigen das Ende-Datum eingeben.</t>
        </r>
      </text>
    </comment>
    <comment ref="D5" authorId="0">
      <text>
        <r>
          <rPr>
            <sz val="10"/>
            <rFont val="Arial"/>
            <family val="0"/>
          </rPr>
          <t xml:space="preserve">
Uhrzeiten bitte mit
der Startzeit am ersten Tag und
der End-Zeit am letzten Tag
im Format SS:MM ausfüllen.
Bei der "Uhrzeit bis" sind die Eingaben 24:00 bzw. 0:00 unzulässig, bitte 23:59 eingeben. Bei Abwesenheit nach Mitternacht bei "Datum bis" Folgetag eingeben. 
</t>
        </r>
      </text>
    </comment>
    <comment ref="I6" authorId="0">
      <text>
        <r>
          <rPr>
            <sz val="10"/>
            <rFont val="Arial"/>
            <family val="0"/>
          </rPr>
          <t xml:space="preserve">km-Angabe für die Summe aus Hin- und Rückweg
</t>
        </r>
        <r>
          <rPr>
            <b/>
            <sz val="10"/>
            <color indexed="10"/>
            <rFont val="Arial"/>
            <family val="2"/>
          </rPr>
          <t xml:space="preserve">(Ausdruck Routenplaner beifügen!),
</t>
        </r>
        <r>
          <rPr>
            <sz val="10"/>
            <rFont val="Arial"/>
            <family val="0"/>
          </rPr>
          <t>bei öffentl. Verkehrsmitteln die Kosten laut Fahrkarten / Quittungen.
Flugkosten und Taxikosten in Ausnahmefällen ggf. als Sachkosten abrechnen.</t>
        </r>
      </text>
    </comment>
    <comment ref="U5" authorId="0">
      <text>
        <r>
          <rPr>
            <b/>
            <sz val="8"/>
            <color indexed="8"/>
            <rFont val="Tahoma"/>
            <family val="0"/>
          </rPr>
          <t>Übernachtungspauschale 20 Euro, 
nachgewiesene Übernachtungskosten bis 120 Euro,
höhere Übernachtungskosten nur nach Genehmigung des Vorstandes.
Wurde Übernachtung mit Frühstück unentgeltlich gestellt, müssen je Übernachtung 4,80 € in Abzug gebracht werden (siehe Abrechnung, Sachkosten)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0"/>
            <rFont val="Arial"/>
            <family val="0"/>
          </rPr>
          <t>Dies ist der Hinweis</t>
        </r>
      </text>
    </comment>
  </commentList>
</comments>
</file>

<file path=xl/sharedStrings.xml><?xml version="1.0" encoding="utf-8"?>
<sst xmlns="http://schemas.openxmlformats.org/spreadsheetml/2006/main" count="188" uniqueCount="171">
  <si>
    <t xml:space="preserve">Aufstellung der Fahrtkosten, Tagegelder und Übernachtungskosten </t>
  </si>
  <si>
    <t>Teilverpfleg.= TV Vollverpfleg.=VV Keine = KV</t>
  </si>
  <si>
    <t>Prüfung Eingaben</t>
  </si>
  <si>
    <t>Auswahl Abrechnung:</t>
  </si>
  <si>
    <t>E</t>
  </si>
  <si>
    <t>H</t>
  </si>
  <si>
    <t>Ehrenamtliche oder hauptamtliche Tätigkeit ( E / H ? ):</t>
  </si>
  <si>
    <r>
      <rPr>
        <sz val="8"/>
        <rFont val="Lucida Sans Unicode"/>
        <family val="0"/>
      </rPr>
      <t xml:space="preserve">     </t>
    </r>
    <r>
      <rPr>
        <b/>
        <sz val="8"/>
        <rFont val="Arial"/>
        <family val="2"/>
      </rPr>
      <t>Datum</t>
    </r>
  </si>
  <si>
    <r>
      <rPr>
        <sz val="8"/>
        <rFont val="Lucida Sans Unicode"/>
        <family val="0"/>
      </rPr>
      <t xml:space="preserve">     </t>
    </r>
    <r>
      <rPr>
        <b/>
        <sz val="8"/>
        <rFont val="Arial"/>
        <family val="2"/>
      </rPr>
      <t>Uhrzeit</t>
    </r>
  </si>
  <si>
    <t>Anlass / Veranstaltung</t>
  </si>
  <si>
    <t>Ort</t>
  </si>
  <si>
    <t>Fahrtkosten</t>
  </si>
  <si>
    <t xml:space="preserve">Dauer </t>
  </si>
  <si>
    <t>Eintägig</t>
  </si>
  <si>
    <t>Mehrtägig</t>
  </si>
  <si>
    <t>Tagegeld</t>
  </si>
  <si>
    <t>Übernachtung</t>
  </si>
  <si>
    <t>von</t>
  </si>
  <si>
    <t>bis</t>
  </si>
  <si>
    <t>Art</t>
  </si>
  <si>
    <t>Anmerkung</t>
  </si>
  <si>
    <t>km/Betrag</t>
  </si>
  <si>
    <t>Betrag</t>
  </si>
  <si>
    <t>[h]</t>
  </si>
  <si>
    <t>Ehrenamt</t>
  </si>
  <si>
    <t>Hauptamt</t>
  </si>
  <si>
    <t>Anmerkungen:</t>
  </si>
  <si>
    <t xml:space="preserve">Summen </t>
  </si>
  <si>
    <t xml:space="preserve">Spesenabrechnung   </t>
  </si>
  <si>
    <t>Bitte beim zuständigen Gebietsverband einreichen!</t>
  </si>
  <si>
    <t>Verband:</t>
  </si>
  <si>
    <t>Monat:</t>
  </si>
  <si>
    <t xml:space="preserve">Jahr: </t>
  </si>
  <si>
    <t>Name:</t>
  </si>
  <si>
    <t>Anschrift:</t>
  </si>
  <si>
    <t>Datumauswahl:</t>
  </si>
  <si>
    <t>Tätigkeit / Funktion:</t>
  </si>
  <si>
    <t>Bankverbindung:</t>
  </si>
  <si>
    <t>Bank</t>
  </si>
  <si>
    <t>Konto</t>
  </si>
  <si>
    <t xml:space="preserve">BLZ: </t>
  </si>
  <si>
    <t>IBAN:</t>
  </si>
  <si>
    <t>BIC:</t>
  </si>
  <si>
    <t>Datum / Unterschrift:</t>
  </si>
  <si>
    <t>Aufstellung der Sachkosten</t>
  </si>
  <si>
    <t>Sachaufwendungen</t>
  </si>
  <si>
    <t>Beleg</t>
  </si>
  <si>
    <t>Abzug Frühstück</t>
  </si>
  <si>
    <t>Anzahl Nächte:</t>
  </si>
  <si>
    <t>entfällt</t>
  </si>
  <si>
    <t>KFZ-Kennzeichen falls erforderlich:</t>
  </si>
  <si>
    <t>Summe</t>
  </si>
  <si>
    <t>Gesamtabrechnung</t>
  </si>
  <si>
    <t>Aufwendungen</t>
  </si>
  <si>
    <t>Summe der Fahrtkosten laut Aufstellung</t>
  </si>
  <si>
    <t>Summe der Tagegelder laut Aufstellung</t>
  </si>
  <si>
    <t>Summe der Übernachtungskosten laut Aufstellung</t>
  </si>
  <si>
    <t>Summe der Sachkosten laut Aufstellung</t>
  </si>
  <si>
    <t>Summe der Aufwendungen in EUR</t>
  </si>
  <si>
    <t>abzüglich einer Spende in Höhe von EUR</t>
  </si>
  <si>
    <t>Auszahlung in EUR</t>
  </si>
  <si>
    <t>Ich bestätige mit meiner Unterschrift, dass die aufgeführten Belege zur Kostenerstattung meiner Auslagen bei keinem anderen Unternehmen/Institution</t>
  </si>
  <si>
    <t>(z.B. Finanzamt) eingereicht worden sind. Mit einer doppelten Abrechnung mache ich mich strafbar.</t>
  </si>
  <si>
    <t>Bearbeitungsvermerk der Buchhaltung</t>
  </si>
  <si>
    <t>Geprüft:</t>
  </si>
  <si>
    <t>Beleg:</t>
  </si>
  <si>
    <t>Auszahlung</t>
  </si>
  <si>
    <t>Konto Soll</t>
  </si>
  <si>
    <t>Konto Haben</t>
  </si>
  <si>
    <t>Spende</t>
  </si>
  <si>
    <t>Hinweise zur Tabelle</t>
  </si>
  <si>
    <t>Makierungen</t>
  </si>
  <si>
    <t>Zellen, die eine Markierung wie hier links haben, enthalten einen Hinweis,</t>
  </si>
  <si>
    <t>der sichtbar wird, wenn der Maus-Zeiger auf dem Feld ruht</t>
  </si>
  <si>
    <t>Zeile einfügen</t>
  </si>
  <si>
    <t>Die Zeilenzahl kann nicht erhöht werden, weil die Tabelle gesperrt ist.</t>
  </si>
  <si>
    <t>Gegebenenfalls weitere Tabelle anlegen und unter neuem Namen speichern!</t>
  </si>
  <si>
    <t>Zellschutz</t>
  </si>
  <si>
    <t>Rechenfelder sind markiert und vor Eingaben geschützt.</t>
  </si>
  <si>
    <t xml:space="preserve">Hinweise zur Spesenabrechnung </t>
  </si>
  <si>
    <t>Abrechnungspauschalen</t>
  </si>
  <si>
    <t>(1) Tagegeld</t>
  </si>
  <si>
    <t>Ehrenamtliche Tätigkeit:</t>
  </si>
  <si>
    <t>Abrechnung nach Erstattungsordnung des LV</t>
  </si>
  <si>
    <t>eintägig</t>
  </si>
  <si>
    <t>mehrtägig</t>
  </si>
  <si>
    <t>über   3 bis   6 Std.</t>
  </si>
  <si>
    <t>über   6 bis   8 Std.</t>
  </si>
  <si>
    <t>über   8 bis 10 Std.</t>
  </si>
  <si>
    <t>über 10 bis 12 Std.</t>
  </si>
  <si>
    <t>über 12 Std.</t>
  </si>
  <si>
    <t>Hauptamtliche Tätigkeit:</t>
  </si>
  <si>
    <t>Abrechnung nach Steuerrecht</t>
  </si>
  <si>
    <t>eintägig, mehr als 8 Std.</t>
  </si>
  <si>
    <t>mehrtägig,An-/Abreisetag</t>
  </si>
  <si>
    <t>tägl. ab 24 Stunden</t>
  </si>
  <si>
    <t>Kürzung Tagegeld:</t>
  </si>
  <si>
    <t>Wurde während der Reise teilweise Verpflegung unentgeltlich gestellt, so</t>
  </si>
  <si>
    <t>ist der Betrag um 80 % zu kürzen</t>
  </si>
  <si>
    <t>(2) Fahrtkosten</t>
  </si>
  <si>
    <t>Fahrrad entfallen</t>
  </si>
  <si>
    <t>Bus + Bahn</t>
  </si>
  <si>
    <t>gemäß Fahrkarte</t>
  </si>
  <si>
    <t>Moped/Mofa</t>
  </si>
  <si>
    <t>Motorrad/Roller</t>
  </si>
  <si>
    <t>PKW</t>
  </si>
  <si>
    <t>Satz für Mitnahme entfallen</t>
  </si>
  <si>
    <t>Ausdruck Routenplaner beifügen!</t>
  </si>
  <si>
    <t>KFZ-Kennzeichen angeben!</t>
  </si>
  <si>
    <t>(3) Übernachtung</t>
  </si>
  <si>
    <t>Nachgewiesen bis zu</t>
  </si>
  <si>
    <t>120 €/Nacht</t>
  </si>
  <si>
    <t>ohne Frühstück</t>
  </si>
  <si>
    <t>Pauschal</t>
  </si>
  <si>
    <t>20 €/Nacht</t>
  </si>
  <si>
    <t xml:space="preserve">Übernachtungskosten von mehr als 120 Euro bedürfen der vorherigen </t>
  </si>
  <si>
    <t>Genehmigung des Vorstandes</t>
  </si>
  <si>
    <t>(4) Sachkosten</t>
  </si>
  <si>
    <t>Sonstige Sachkosten müssen belegt werden (z.B. Porti, Büromaterial)!</t>
  </si>
  <si>
    <t>Telefonpauschale nur für Kreisvorstand und Landesvorstand 20,- €/Monat!</t>
  </si>
  <si>
    <t>Flugkosten und Taxikosten ggf. als Sachkosten abrechnen!</t>
  </si>
  <si>
    <t>Bedingungen:</t>
  </si>
  <si>
    <r>
      <rPr>
        <sz val="10"/>
        <rFont val="Lucida Sans Unicode"/>
        <family val="0"/>
      </rPr>
      <t xml:space="preserve"> </t>
    </r>
    <r>
      <rPr>
        <sz val="10"/>
        <rFont val="Arial"/>
        <family val="0"/>
      </rPr>
      <t xml:space="preserve">nur für Aktivitäten durch Beauftragung (Beschluss!) bzw. aufgrund eines Wahlamtes der Partei </t>
    </r>
  </si>
  <si>
    <t> Erstattet werden nur Mehraufwendungen gegenüber der privaten Lebensführung (Spesen)</t>
  </si>
  <si>
    <r>
      <rPr>
        <sz val="10"/>
        <rFont val="Lucida Sans Unicode"/>
        <family val="0"/>
      </rPr>
      <t xml:space="preserve"> </t>
    </r>
    <r>
      <rPr>
        <sz val="10"/>
        <rFont val="Arial"/>
        <family val="0"/>
      </rPr>
      <t>Tagegelder nur für Aktivitäten, Aktionen, Versammlungen u.ä., die außer Haus stattfinden</t>
    </r>
  </si>
  <si>
    <r>
      <rPr>
        <sz val="10"/>
        <rFont val="Lucida Sans Unicode"/>
        <family val="0"/>
      </rPr>
      <t xml:space="preserve">   </t>
    </r>
    <r>
      <rPr>
        <sz val="10"/>
        <rFont val="Arial"/>
        <family val="0"/>
      </rPr>
      <t xml:space="preserve">und </t>
    </r>
    <r>
      <rPr>
        <b/>
        <sz val="10"/>
        <rFont val="Arial"/>
        <family val="0"/>
      </rPr>
      <t>mehr als</t>
    </r>
    <r>
      <rPr>
        <sz val="10"/>
        <rFont val="Arial"/>
        <family val="0"/>
      </rPr>
      <t xml:space="preserve"> 3 Stunden dauern (Zeit zählt ab Verlassen der Wohnstätte!!)</t>
    </r>
  </si>
  <si>
    <r>
      <rPr>
        <sz val="10"/>
        <rFont val="Lucida Sans Unicode"/>
        <family val="0"/>
      </rPr>
      <t xml:space="preserve"> </t>
    </r>
    <r>
      <rPr>
        <sz val="10"/>
        <rFont val="Arial"/>
        <family val="0"/>
      </rPr>
      <t>Fahrtkosten, Übernachtungskosten und Sachkosten wie oben beschrieben.</t>
    </r>
  </si>
  <si>
    <t>Erstattet werden z.B.:</t>
  </si>
  <si>
    <r>
      <rPr>
        <sz val="10"/>
        <rFont val="Lucida Sans Unicode"/>
        <family val="0"/>
      </rPr>
      <t> V</t>
    </r>
    <r>
      <rPr>
        <sz val="10"/>
        <rFont val="Arial"/>
        <family val="0"/>
      </rPr>
      <t>orstandssitzungen in öffentlichen Räumen (Mitglieder des Vorstandes);</t>
    </r>
  </si>
  <si>
    <r>
      <rPr>
        <sz val="10"/>
        <rFont val="Lucida Sans Unicode"/>
        <family val="0"/>
      </rPr>
      <t xml:space="preserve"> </t>
    </r>
    <r>
      <rPr>
        <sz val="10"/>
        <rFont val="Arial"/>
        <family val="0"/>
      </rPr>
      <t>Kreismitgliederversammlungen (Mitglieder des Vorstandes);</t>
    </r>
  </si>
  <si>
    <r>
      <rPr>
        <sz val="10"/>
        <rFont val="Lucida Sans Unicode"/>
        <family val="0"/>
      </rPr>
      <t xml:space="preserve"> </t>
    </r>
    <r>
      <rPr>
        <sz val="10"/>
        <rFont val="Arial"/>
        <family val="0"/>
      </rPr>
      <t>Ortsverbandssitzungen (Mitglieder des Vorstandes);</t>
    </r>
  </si>
  <si>
    <r>
      <rPr>
        <sz val="10"/>
        <rFont val="Lucida Sans Unicode"/>
        <family val="0"/>
      </rPr>
      <t xml:space="preserve"> </t>
    </r>
    <r>
      <rPr>
        <sz val="10"/>
        <rFont val="Arial"/>
        <family val="0"/>
      </rPr>
      <t>Arbeitskreise und Wahlkampfkommissionen (Vorstand, Delegierte)</t>
    </r>
  </si>
  <si>
    <r>
      <rPr>
        <sz val="10"/>
        <rFont val="Lucida Sans Unicode"/>
        <family val="0"/>
      </rPr>
      <t> d</t>
    </r>
    <r>
      <rPr>
        <sz val="10"/>
        <rFont val="Arial"/>
        <family val="0"/>
      </rPr>
      <t>ie Teilnahme an Sitzungen durch Mandatierte nur wenn sie zur Berichterstattung</t>
    </r>
  </si>
  <si>
    <t xml:space="preserve">   geladen wurden;</t>
  </si>
  <si>
    <r>
      <rPr>
        <sz val="10"/>
        <rFont val="Lucida Sans Unicode"/>
        <family val="0"/>
      </rPr>
      <t xml:space="preserve"> </t>
    </r>
    <r>
      <rPr>
        <sz val="10"/>
        <rFont val="Arial"/>
        <family val="0"/>
      </rPr>
      <t>Plakatierung, Verteilung von Infos, Infostände, Organisation von Veranst. u.ä (Beauftragung!);</t>
    </r>
  </si>
  <si>
    <t> Delegierte zu BDK, LDK und Landesausschuss, hier auch Mitglieder des Landesvorstandes</t>
  </si>
  <si>
    <t> Inlandsflüge nur auf Antrag und nach Genehmigung durch den Vorstand (Sachkosten)</t>
  </si>
  <si>
    <t> Taxifahrten nur in gut begründeten Ausnahmefällen (Sachkosten)</t>
  </si>
  <si>
    <t> Die Pauschalen übersteigende Telefonkosten bei entsprechenden Verbindungsnachweis</t>
  </si>
  <si>
    <t> Bewirtungskosten des Vorstandes (Repräsentation, Presse etc.)</t>
  </si>
  <si>
    <t>Nicht erstattet werden können z.B.:</t>
  </si>
  <si>
    <r>
      <rPr>
        <sz val="10"/>
        <rFont val="Lucida Sans Unicode"/>
        <family val="0"/>
      </rPr>
      <t xml:space="preserve"> </t>
    </r>
    <r>
      <rPr>
        <sz val="10"/>
        <rFont val="Arial"/>
        <family val="0"/>
      </rPr>
      <t>Fraktionssitzungen der MandatsträgerInnen;</t>
    </r>
  </si>
  <si>
    <t> Teilnahme „einfacher“ Parteimitglieder an Sitzungen (ohne Beauftragung bzw. Wahlamt);</t>
  </si>
  <si>
    <t> Die Pauschalen übersteigende Telefonkosten ohne entsprechenden Verbindungsnachweis</t>
  </si>
  <si>
    <t> Private Zeitungsabos und Informationskosten (Bücher etc.)</t>
  </si>
  <si>
    <t> Private Beiträge an dritte Organisationen</t>
  </si>
  <si>
    <t> Tagegelder für Sitzungen in Privaträumen eines/einer Beteiligten</t>
  </si>
  <si>
    <t> Arbeitsleistungen (Entlohnungen und Vergütungen sind keine Spesen)</t>
  </si>
  <si>
    <t>Kürzung des Tagespauschale bei Teilverpflegung/Vollverpflegung</t>
  </si>
  <si>
    <t xml:space="preserve">Werden bei Auswärtstätigkeiten nur Getränke kostenfrei gestellt, gilt dies nicht als Teilverpflegung. </t>
  </si>
  <si>
    <t>Eine Kürzung der Tagespauschale muss in diesem Fall nicht erfolgen.</t>
  </si>
  <si>
    <t>Teilverpflegung liegt vor, wenn unentgeltlich Imbiss, Mittagessen oder Abendessen gestellt wurde.</t>
  </si>
  <si>
    <t>Bei Teilverpflegung ist die Tagespauschle um 80 % zu kürzen.</t>
  </si>
  <si>
    <t>Vollverpflegung liegt vor, wenn bei einer Auswärtstätigkeit von mehr als 12 Stunden sowohl Frühstück und</t>
  </si>
  <si>
    <t>Mittagessen als auch Abendessen unentgeltlich gestellt wurde. Hier entfällt die Tagespauschale vollständig.</t>
  </si>
  <si>
    <t>Übernachtung mit Frühstück gestellt</t>
  </si>
  <si>
    <t>Wurde Übernachtung mit Frühstück unentgeltlich von der Partei gestellt, müssen je Übernachtung</t>
  </si>
  <si>
    <t>jeweils 5,60 Euro in Abzug gebracht werden (siehe Abrechnung - Sachkosten).</t>
  </si>
  <si>
    <t>Ab 01.01.2016 Zeitnahe Einreichung des Erstattungsanspruchs, Spenden durch Auslagenverzicht</t>
  </si>
  <si>
    <t xml:space="preserve">Steuerliche Anerkennung von Spenden durch den Verzicht auf einen zuvor vereinbarten </t>
  </si>
  <si>
    <t>Aufwendungsersatz (Schreiben des Bundesministeriums der Finanzen an die obersten Finanzbehörden</t>
  </si>
  <si>
    <t>der Länder vom 25.11.2016): 3 Monatsfrist bei Spenden durch Auslagenverzicht wird nun streng ausgelegt.</t>
  </si>
  <si>
    <t xml:space="preserve">Verzichtserklärungen zu Erstattungsansprüchen gemäß dieser Erstattungsordnung müssen zeitnah </t>
  </si>
  <si>
    <t xml:space="preserve">abgegeben werden. "Die Verzichtserklärung ist dann zeitnah, wenn bei einmaligen Ansprüchen innerhalb </t>
  </si>
  <si>
    <t xml:space="preserve">von drei Monaten und bei einer regelmäßigen Tätigkeit alle drei Monate ein Verzicht erklärt wird" </t>
  </si>
  <si>
    <t>(BMF, Ziff. 3). Wesentlich ist hierbei: Der älteste abgerechnete Vorgang/Termin des Erstattungsantrages</t>
  </si>
  <si>
    <t>darf mit Bezug auf das Datum des Erstattungsantrages (neben der Unterschrift auf dem Deckblatt) und</t>
  </si>
  <si>
    <t xml:space="preserve">damit der Verzichtserklärung nicht älter als 3 Monate sein. </t>
  </si>
  <si>
    <t>Bitte also beachten: Ab 01.01.2016 Strenge Anwendung der 3-Monats-Regel</t>
  </si>
  <si>
    <t>Verzichtserklärungen, die zu einem späteren Zeitpunkt erklärt werden, können nicht anerkannt werden.</t>
  </si>
  <si>
    <t xml:space="preserve">Der entsprechende Spendenbetrag ist auf der Abrechnung in diesem Fall zu streichen. 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</si>
</sst>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D/M"/>
    <numFmt numFmtId="166" formatCode="HH:MM"/>
    <numFmt numFmtId="167" formatCode="#,##0"/>
    <numFmt numFmtId="168" formatCode="#,##0.00\ ;\-#,##0.00\ "/>
    <numFmt numFmtId="169" formatCode="#,##0&quot;       &quot;;\-#,##0&quot;       &quot;;&quot; -       &quot;;@\ "/>
    <numFmt numFmtId="170" formatCode="DD/MM/"/>
    <numFmt numFmtId="171" formatCode="DD/MM/YYYY"/>
    <numFmt numFmtId="172" formatCode="0.00\ "/>
    <numFmt numFmtId="173" formatCode="#,##0.00"/>
    <numFmt numFmtId="174" formatCode="@"/>
    <numFmt numFmtId="175" formatCode="0"/>
    <numFmt numFmtId="176" formatCode="000\ 000\ 00"/>
    <numFmt numFmtId="177" formatCode="#,##0&quot; €&quot;;\-#,##0&quot; €&quot;"/>
    <numFmt numFmtId="178" formatCode="#,##0.00&quot; €/km&quot;"/>
  </numFmts>
  <fonts count="24">
    <font>
      <sz val="10"/>
      <name val="Arial"/>
      <family val="0"/>
    </font>
    <font>
      <sz val="8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color indexed="10"/>
      <name val="Arial"/>
      <family val="2"/>
    </font>
    <font>
      <sz val="8"/>
      <name val="Lucida Sans Unicode"/>
      <family val="0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9"/>
      <color indexed="8"/>
      <name val="Tahoma"/>
      <family val="0"/>
    </font>
    <font>
      <b/>
      <sz val="8"/>
      <color indexed="8"/>
      <name val="Tahoma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7"/>
      <color indexed="10"/>
      <name val="Arial"/>
      <family val="0"/>
    </font>
    <font>
      <sz val="10"/>
      <color indexed="10"/>
      <name val="Arial"/>
      <family val="0"/>
    </font>
    <font>
      <sz val="6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0"/>
    </font>
    <font>
      <sz val="9"/>
      <name val="Arial"/>
      <family val="0"/>
    </font>
    <font>
      <sz val="10"/>
      <name val="Lucida Sans Unicod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0">
    <xf numFmtId="164" fontId="0" fillId="0" borderId="0" xfId="0" applyAlignment="1">
      <alignment/>
    </xf>
    <xf numFmtId="165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left"/>
      <protection/>
    </xf>
    <xf numFmtId="165" fontId="1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applyProtection="1">
      <alignment horizontal="left"/>
      <protection/>
    </xf>
    <xf numFmtId="166" fontId="1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left"/>
      <protection/>
    </xf>
    <xf numFmtId="164" fontId="1" fillId="0" borderId="0" xfId="0" applyFont="1" applyFill="1" applyAlignment="1">
      <alignment/>
    </xf>
    <xf numFmtId="169" fontId="1" fillId="0" borderId="0" xfId="0" applyNumberFormat="1" applyFont="1" applyFill="1" applyBorder="1" applyAlignment="1" applyProtection="1">
      <alignment horizontal="center"/>
      <protection/>
    </xf>
    <xf numFmtId="169" fontId="1" fillId="0" borderId="0" xfId="0" applyNumberFormat="1" applyFont="1" applyBorder="1" applyAlignment="1" applyProtection="1">
      <alignment horizontal="center"/>
      <protection/>
    </xf>
    <xf numFmtId="16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169" fontId="5" fillId="2" borderId="2" xfId="0" applyNumberFormat="1" applyFont="1" applyFill="1" applyBorder="1" applyAlignment="1" applyProtection="1">
      <alignment horizontal="center" vertical="center" textRotation="90" wrapText="1"/>
      <protection/>
    </xf>
    <xf numFmtId="164" fontId="1" fillId="0" borderId="0" xfId="0" applyFont="1" applyBorder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left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left"/>
      <protection/>
    </xf>
    <xf numFmtId="166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left"/>
      <protection/>
    </xf>
    <xf numFmtId="164" fontId="1" fillId="0" borderId="0" xfId="0" applyFont="1" applyAlignment="1">
      <alignment/>
    </xf>
    <xf numFmtId="168" fontId="0" fillId="2" borderId="0" xfId="0" applyNumberFormat="1" applyFont="1" applyFill="1" applyAlignment="1" applyProtection="1">
      <alignment/>
      <protection/>
    </xf>
    <xf numFmtId="168" fontId="6" fillId="2" borderId="0" xfId="0" applyNumberFormat="1" applyFont="1" applyFill="1" applyAlignment="1" applyProtection="1">
      <alignment horizontal="center"/>
      <protection/>
    </xf>
    <xf numFmtId="164" fontId="7" fillId="2" borderId="1" xfId="0" applyFont="1" applyFill="1" applyBorder="1" applyAlignment="1" applyProtection="1">
      <alignment horizontal="left"/>
      <protection/>
    </xf>
    <xf numFmtId="164" fontId="6" fillId="2" borderId="1" xfId="0" applyFont="1" applyFill="1" applyBorder="1" applyAlignment="1" applyProtection="1">
      <alignment horizontal="center"/>
      <protection locked="0"/>
    </xf>
    <xf numFmtId="164" fontId="8" fillId="0" borderId="0" xfId="0" applyFont="1" applyFill="1" applyBorder="1" applyAlignment="1">
      <alignment horizontal="center"/>
    </xf>
    <xf numFmtId="166" fontId="1" fillId="0" borderId="0" xfId="0" applyNumberFormat="1" applyFont="1" applyBorder="1" applyAlignment="1" applyProtection="1">
      <alignment horizontal="left"/>
      <protection/>
    </xf>
    <xf numFmtId="164" fontId="1" fillId="0" borderId="0" xfId="0" applyFont="1" applyBorder="1" applyAlignment="1" applyProtection="1">
      <alignment horizontal="left"/>
      <protection/>
    </xf>
    <xf numFmtId="164" fontId="4" fillId="0" borderId="3" xfId="0" applyFont="1" applyBorder="1" applyAlignment="1" applyProtection="1">
      <alignment/>
      <protection/>
    </xf>
    <xf numFmtId="165" fontId="9" fillId="2" borderId="4" xfId="0" applyNumberFormat="1" applyFont="1" applyFill="1" applyBorder="1" applyAlignment="1" applyProtection="1">
      <alignment horizontal="left"/>
      <protection/>
    </xf>
    <xf numFmtId="165" fontId="1" fillId="2" borderId="5" xfId="0" applyNumberFormat="1" applyFont="1" applyFill="1" applyBorder="1" applyAlignment="1" applyProtection="1">
      <alignment horizontal="center"/>
      <protection/>
    </xf>
    <xf numFmtId="166" fontId="9" fillId="2" borderId="6" xfId="0" applyNumberFormat="1" applyFont="1" applyFill="1" applyBorder="1" applyAlignment="1" applyProtection="1">
      <alignment horizontal="left"/>
      <protection/>
    </xf>
    <xf numFmtId="166" fontId="1" fillId="2" borderId="7" xfId="0" applyNumberFormat="1" applyFont="1" applyFill="1" applyBorder="1" applyAlignment="1" applyProtection="1">
      <alignment horizontal="center"/>
      <protection/>
    </xf>
    <xf numFmtId="164" fontId="4" fillId="2" borderId="8" xfId="0" applyFont="1" applyFill="1" applyBorder="1" applyAlignment="1" applyProtection="1">
      <alignment horizontal="center"/>
      <protection/>
    </xf>
    <xf numFmtId="164" fontId="4" fillId="2" borderId="6" xfId="0" applyFont="1" applyFill="1" applyBorder="1" applyAlignment="1" applyProtection="1">
      <alignment horizontal="center"/>
      <protection/>
    </xf>
    <xf numFmtId="169" fontId="4" fillId="2" borderId="9" xfId="0" applyNumberFormat="1" applyFont="1" applyFill="1" applyBorder="1" applyAlignment="1" applyProtection="1">
      <alignment horizontal="center"/>
      <protection/>
    </xf>
    <xf numFmtId="169" fontId="4" fillId="2" borderId="7" xfId="0" applyNumberFormat="1" applyFont="1" applyFill="1" applyBorder="1" applyAlignment="1" applyProtection="1">
      <alignment horizontal="center"/>
      <protection/>
    </xf>
    <xf numFmtId="169" fontId="4" fillId="2" borderId="10" xfId="0" applyNumberFormat="1" applyFont="1" applyFill="1" applyBorder="1" applyAlignment="1" applyProtection="1">
      <alignment horizontal="center"/>
      <protection/>
    </xf>
    <xf numFmtId="164" fontId="4" fillId="2" borderId="10" xfId="0" applyFont="1" applyFill="1" applyBorder="1" applyAlignment="1" applyProtection="1">
      <alignment horizontal="center"/>
      <protection/>
    </xf>
    <xf numFmtId="166" fontId="4" fillId="2" borderId="11" xfId="0" applyNumberFormat="1" applyFont="1" applyFill="1" applyBorder="1" applyAlignment="1" applyProtection="1">
      <alignment horizontal="center"/>
      <protection/>
    </xf>
    <xf numFmtId="166" fontId="4" fillId="2" borderId="12" xfId="0" applyNumberFormat="1" applyFont="1" applyFill="1" applyBorder="1" applyAlignment="1" applyProtection="1">
      <alignment horizontal="center"/>
      <protection/>
    </xf>
    <xf numFmtId="166" fontId="4" fillId="2" borderId="13" xfId="0" applyNumberFormat="1" applyFont="1" applyFill="1" applyBorder="1" applyAlignment="1" applyProtection="1">
      <alignment horizontal="center"/>
      <protection/>
    </xf>
    <xf numFmtId="166" fontId="4" fillId="2" borderId="14" xfId="0" applyNumberFormat="1" applyFont="1" applyFill="1" applyBorder="1" applyAlignment="1" applyProtection="1">
      <alignment horizontal="center"/>
      <protection/>
    </xf>
    <xf numFmtId="164" fontId="1" fillId="2" borderId="12" xfId="0" applyFont="1" applyFill="1" applyBorder="1" applyAlignment="1" applyProtection="1">
      <alignment horizontal="left"/>
      <protection/>
    </xf>
    <xf numFmtId="164" fontId="4" fillId="2" borderId="14" xfId="0" applyFont="1" applyFill="1" applyBorder="1" applyAlignment="1" applyProtection="1">
      <alignment horizontal="center"/>
      <protection/>
    </xf>
    <xf numFmtId="167" fontId="4" fillId="2" borderId="14" xfId="0" applyNumberFormat="1" applyFont="1" applyFill="1" applyBorder="1" applyAlignment="1" applyProtection="1">
      <alignment horizontal="center"/>
      <protection/>
    </xf>
    <xf numFmtId="168" fontId="4" fillId="2" borderId="14" xfId="0" applyNumberFormat="1" applyFont="1" applyFill="1" applyBorder="1" applyAlignment="1" applyProtection="1">
      <alignment horizontal="center"/>
      <protection/>
    </xf>
    <xf numFmtId="168" fontId="1" fillId="2" borderId="12" xfId="0" applyNumberFormat="1" applyFont="1" applyFill="1" applyBorder="1" applyAlignment="1" applyProtection="1">
      <alignment horizontal="center"/>
      <protection/>
    </xf>
    <xf numFmtId="168" fontId="1" fillId="2" borderId="15" xfId="0" applyNumberFormat="1" applyFont="1" applyFill="1" applyBorder="1" applyAlignment="1" applyProtection="1">
      <alignment horizontal="center"/>
      <protection/>
    </xf>
    <xf numFmtId="164" fontId="1" fillId="2" borderId="16" xfId="0" applyFont="1" applyFill="1" applyBorder="1" applyAlignment="1" applyProtection="1">
      <alignment/>
      <protection/>
    </xf>
    <xf numFmtId="164" fontId="5" fillId="2" borderId="14" xfId="0" applyFont="1" applyFill="1" applyBorder="1" applyAlignment="1" applyProtection="1">
      <alignment horizontal="center"/>
      <protection/>
    </xf>
    <xf numFmtId="166" fontId="4" fillId="2" borderId="17" xfId="0" applyNumberFormat="1" applyFont="1" applyFill="1" applyBorder="1" applyAlignment="1" applyProtection="1">
      <alignment horizontal="center"/>
      <protection/>
    </xf>
    <xf numFmtId="166" fontId="4" fillId="2" borderId="18" xfId="0" applyNumberFormat="1" applyFont="1" applyFill="1" applyBorder="1" applyAlignment="1" applyProtection="1">
      <alignment horizontal="center"/>
      <protection/>
    </xf>
    <xf numFmtId="164" fontId="1" fillId="2" borderId="18" xfId="0" applyFont="1" applyFill="1" applyBorder="1" applyAlignment="1" applyProtection="1">
      <alignment horizontal="left"/>
      <protection/>
    </xf>
    <xf numFmtId="164" fontId="4" fillId="2" borderId="17" xfId="0" applyFont="1" applyFill="1" applyBorder="1" applyAlignment="1" applyProtection="1">
      <alignment horizontal="center"/>
      <protection/>
    </xf>
    <xf numFmtId="164" fontId="4" fillId="2" borderId="0" xfId="0" applyFont="1" applyFill="1" applyBorder="1" applyAlignment="1" applyProtection="1">
      <alignment horizontal="center"/>
      <protection/>
    </xf>
    <xf numFmtId="167" fontId="4" fillId="2" borderId="19" xfId="0" applyNumberFormat="1" applyFont="1" applyFill="1" applyBorder="1" applyAlignment="1" applyProtection="1">
      <alignment horizontal="center"/>
      <protection/>
    </xf>
    <xf numFmtId="168" fontId="4" fillId="2" borderId="18" xfId="0" applyNumberFormat="1" applyFont="1" applyFill="1" applyBorder="1" applyAlignment="1" applyProtection="1">
      <alignment horizontal="center"/>
      <protection/>
    </xf>
    <xf numFmtId="168" fontId="1" fillId="2" borderId="18" xfId="0" applyNumberFormat="1" applyFont="1" applyFill="1" applyBorder="1" applyAlignment="1" applyProtection="1">
      <alignment horizontal="center"/>
      <protection/>
    </xf>
    <xf numFmtId="168" fontId="1" fillId="2" borderId="17" xfId="0" applyNumberFormat="1" applyFont="1" applyFill="1" applyBorder="1" applyAlignment="1" applyProtection="1">
      <alignment horizontal="center"/>
      <protection/>
    </xf>
    <xf numFmtId="169" fontId="4" fillId="2" borderId="0" xfId="0" applyNumberFormat="1" applyFont="1" applyFill="1" applyBorder="1" applyAlignment="1" applyProtection="1">
      <alignment horizontal="center" vertical="center" textRotation="90" wrapText="1"/>
      <protection/>
    </xf>
    <xf numFmtId="164" fontId="1" fillId="2" borderId="19" xfId="0" applyFont="1" applyFill="1" applyBorder="1" applyAlignment="1" applyProtection="1">
      <alignment/>
      <protection/>
    </xf>
    <xf numFmtId="164" fontId="5" fillId="2" borderId="17" xfId="0" applyFont="1" applyFill="1" applyBorder="1" applyAlignment="1" applyProtection="1">
      <alignment horizontal="center"/>
      <protection/>
    </xf>
    <xf numFmtId="164" fontId="10" fillId="0" borderId="19" xfId="0" applyFont="1" applyBorder="1" applyAlignment="1">
      <alignment horizontal="center"/>
    </xf>
    <xf numFmtId="170" fontId="1" fillId="0" borderId="20" xfId="0" applyNumberFormat="1" applyFont="1" applyBorder="1" applyAlignment="1" applyProtection="1">
      <alignment horizontal="center"/>
      <protection locked="0"/>
    </xf>
    <xf numFmtId="166" fontId="1" fillId="0" borderId="20" xfId="0" applyNumberFormat="1" applyFont="1" applyBorder="1" applyAlignment="1" applyProtection="1">
      <alignment horizontal="center"/>
      <protection locked="0"/>
    </xf>
    <xf numFmtId="171" fontId="1" fillId="0" borderId="20" xfId="0" applyNumberFormat="1" applyFont="1" applyBorder="1" applyAlignment="1" applyProtection="1">
      <alignment horizontal="left"/>
      <protection locked="0"/>
    </xf>
    <xf numFmtId="172" fontId="1" fillId="0" borderId="21" xfId="0" applyNumberFormat="1" applyFont="1" applyBorder="1" applyAlignment="1" applyProtection="1">
      <alignment/>
      <protection locked="0"/>
    </xf>
    <xf numFmtId="169" fontId="1" fillId="0" borderId="9" xfId="0" applyNumberFormat="1" applyFont="1" applyBorder="1" applyAlignment="1" applyProtection="1">
      <alignment horizontal="center"/>
      <protection locked="0"/>
    </xf>
    <xf numFmtId="173" fontId="1" fillId="0" borderId="22" xfId="0" applyNumberFormat="1" applyFont="1" applyBorder="1" applyAlignment="1" applyProtection="1">
      <alignment/>
      <protection locked="0"/>
    </xf>
    <xf numFmtId="173" fontId="11" fillId="2" borderId="20" xfId="0" applyNumberFormat="1" applyFont="1" applyFill="1" applyBorder="1" applyAlignment="1" applyProtection="1">
      <alignment/>
      <protection/>
    </xf>
    <xf numFmtId="173" fontId="1" fillId="0" borderId="20" xfId="0" applyNumberFormat="1" applyFont="1" applyFill="1" applyBorder="1" applyAlignment="1" applyProtection="1">
      <alignment/>
      <protection locked="0"/>
    </xf>
    <xf numFmtId="173" fontId="5" fillId="3" borderId="20" xfId="0" applyNumberFormat="1" applyFont="1" applyFill="1" applyBorder="1" applyAlignment="1" applyProtection="1">
      <alignment/>
      <protection/>
    </xf>
    <xf numFmtId="173" fontId="1" fillId="0" borderId="21" xfId="0" applyNumberFormat="1" applyFont="1" applyFill="1" applyBorder="1" applyAlignment="1" applyProtection="1">
      <alignment/>
      <protection locked="0"/>
    </xf>
    <xf numFmtId="164" fontId="11" fillId="2" borderId="20" xfId="0" applyFont="1" applyFill="1" applyBorder="1" applyAlignment="1" applyProtection="1">
      <alignment horizontal="center"/>
      <protection/>
    </xf>
    <xf numFmtId="170" fontId="1" fillId="0" borderId="18" xfId="0" applyNumberFormat="1" applyFont="1" applyBorder="1" applyAlignment="1" applyProtection="1">
      <alignment horizontal="center"/>
      <protection locked="0"/>
    </xf>
    <xf numFmtId="166" fontId="1" fillId="0" borderId="18" xfId="0" applyNumberFormat="1" applyFont="1" applyBorder="1" applyAlignment="1" applyProtection="1">
      <alignment horizontal="center"/>
      <protection locked="0"/>
    </xf>
    <xf numFmtId="171" fontId="1" fillId="0" borderId="18" xfId="0" applyNumberFormat="1" applyFont="1" applyBorder="1" applyAlignment="1" applyProtection="1">
      <alignment horizontal="left"/>
      <protection locked="0"/>
    </xf>
    <xf numFmtId="172" fontId="1" fillId="0" borderId="17" xfId="0" applyNumberFormat="1" applyFont="1" applyBorder="1" applyAlignment="1" applyProtection="1">
      <alignment/>
      <protection locked="0"/>
    </xf>
    <xf numFmtId="165" fontId="5" fillId="0" borderId="1" xfId="0" applyNumberFormat="1" applyFont="1" applyBorder="1" applyAlignment="1" applyProtection="1">
      <alignment horizontal="center"/>
      <protection/>
    </xf>
    <xf numFmtId="174" fontId="5" fillId="0" borderId="1" xfId="0" applyNumberFormat="1" applyFont="1" applyBorder="1" applyAlignment="1" applyProtection="1">
      <alignment/>
      <protection locked="0"/>
    </xf>
    <xf numFmtId="172" fontId="3" fillId="0" borderId="23" xfId="0" applyNumberFormat="1" applyFont="1" applyBorder="1" applyAlignment="1" applyProtection="1">
      <alignment horizontal="right"/>
      <protection/>
    </xf>
    <xf numFmtId="173" fontId="5" fillId="2" borderId="24" xfId="0" applyNumberFormat="1" applyFont="1" applyFill="1" applyBorder="1" applyAlignment="1" applyProtection="1">
      <alignment/>
      <protection/>
    </xf>
    <xf numFmtId="173" fontId="4" fillId="2" borderId="24" xfId="0" applyNumberFormat="1" applyFont="1" applyFill="1" applyBorder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 vertical="center"/>
      <protection/>
    </xf>
    <xf numFmtId="164" fontId="15" fillId="0" borderId="4" xfId="0" applyFont="1" applyBorder="1" applyAlignment="1">
      <alignment horizontal="center" vertical="center"/>
    </xf>
    <xf numFmtId="164" fontId="15" fillId="0" borderId="5" xfId="0" applyFont="1" applyBorder="1" applyAlignment="1">
      <alignment horizontal="center" vertical="center"/>
    </xf>
    <xf numFmtId="164" fontId="16" fillId="0" borderId="0" xfId="0" applyFont="1" applyAlignment="1" applyProtection="1">
      <alignment vertical="center"/>
      <protection/>
    </xf>
    <xf numFmtId="164" fontId="0" fillId="0" borderId="17" xfId="0" applyBorder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19" xfId="0" applyBorder="1" applyAlignment="1">
      <alignment/>
    </xf>
    <xf numFmtId="164" fontId="0" fillId="0" borderId="0" xfId="0" applyAlignment="1">
      <alignment vertical="center"/>
    </xf>
    <xf numFmtId="164" fontId="0" fillId="2" borderId="9" xfId="0" applyFont="1" applyFill="1" applyBorder="1" applyAlignment="1">
      <alignment horizontal="center" vertical="center"/>
    </xf>
    <xf numFmtId="164" fontId="0" fillId="0" borderId="5" xfId="0" applyBorder="1" applyAlignment="1" applyProtection="1">
      <alignment vertical="center"/>
      <protection locked="0"/>
    </xf>
    <xf numFmtId="164" fontId="17" fillId="2" borderId="9" xfId="0" applyFont="1" applyFill="1" applyBorder="1" applyAlignment="1">
      <alignment vertical="center"/>
    </xf>
    <xf numFmtId="164" fontId="0" fillId="2" borderId="9" xfId="0" applyFont="1" applyFill="1" applyBorder="1" applyAlignment="1">
      <alignment vertical="center"/>
    </xf>
    <xf numFmtId="175" fontId="0" fillId="0" borderId="9" xfId="0" applyNumberFormat="1" applyBorder="1" applyAlignment="1" applyProtection="1">
      <alignment horizontal="center" vertical="center"/>
      <protection locked="0"/>
    </xf>
    <xf numFmtId="164" fontId="0" fillId="0" borderId="9" xfId="0" applyBorder="1" applyAlignment="1" applyProtection="1">
      <alignment horizontal="center" vertical="center"/>
      <protection locked="0"/>
    </xf>
    <xf numFmtId="164" fontId="0" fillId="0" borderId="9" xfId="0" applyBorder="1" applyAlignment="1" applyProtection="1">
      <alignment vertical="center"/>
      <protection locked="0"/>
    </xf>
    <xf numFmtId="171" fontId="0" fillId="0" borderId="0" xfId="0" applyNumberFormat="1" applyFont="1" applyAlignment="1" applyProtection="1">
      <alignment/>
      <protection/>
    </xf>
    <xf numFmtId="164" fontId="0" fillId="0" borderId="0" xfId="0" applyFont="1" applyAlignment="1" applyProtection="1">
      <alignment horizontal="right"/>
      <protection/>
    </xf>
    <xf numFmtId="176" fontId="0" fillId="0" borderId="8" xfId="0" applyNumberFormat="1" applyBorder="1" applyAlignment="1" applyProtection="1">
      <alignment horizontal="center" vertical="center"/>
      <protection locked="0"/>
    </xf>
    <xf numFmtId="164" fontId="0" fillId="0" borderId="9" xfId="0" applyFont="1" applyFill="1" applyBorder="1" applyAlignment="1" applyProtection="1">
      <alignment vertical="center"/>
      <protection locked="0"/>
    </xf>
    <xf numFmtId="164" fontId="0" fillId="2" borderId="4" xfId="0" applyFont="1" applyFill="1" applyBorder="1" applyAlignment="1">
      <alignment vertical="center"/>
    </xf>
    <xf numFmtId="176" fontId="0" fillId="0" borderId="9" xfId="0" applyNumberFormat="1" applyBorder="1" applyAlignment="1" applyProtection="1">
      <alignment horizontal="center" vertical="center"/>
      <protection locked="0"/>
    </xf>
    <xf numFmtId="171" fontId="0" fillId="0" borderId="9" xfId="0" applyNumberFormat="1" applyBorder="1" applyAlignment="1" applyProtection="1">
      <alignment horizontal="center" vertical="center"/>
      <protection locked="0"/>
    </xf>
    <xf numFmtId="164" fontId="18" fillId="0" borderId="9" xfId="0" applyFont="1" applyBorder="1" applyAlignment="1">
      <alignment vertical="center"/>
    </xf>
    <xf numFmtId="171" fontId="0" fillId="0" borderId="0" xfId="0" applyNumberFormat="1" applyBorder="1" applyAlignment="1">
      <alignment horizontal="center" vertical="center"/>
    </xf>
    <xf numFmtId="164" fontId="16" fillId="0" borderId="4" xfId="0" applyFont="1" applyBorder="1" applyAlignment="1" applyProtection="1">
      <alignment vertical="center"/>
      <protection/>
    </xf>
    <xf numFmtId="164" fontId="16" fillId="0" borderId="25" xfId="0" applyFont="1" applyBorder="1" applyAlignment="1" applyProtection="1">
      <alignment vertical="center"/>
      <protection/>
    </xf>
    <xf numFmtId="164" fontId="7" fillId="0" borderId="25" xfId="0" applyFont="1" applyBorder="1" applyAlignment="1" applyProtection="1">
      <alignment vertical="center"/>
      <protection/>
    </xf>
    <xf numFmtId="164" fontId="16" fillId="0" borderId="5" xfId="0" applyFont="1" applyBorder="1" applyAlignment="1" applyProtection="1">
      <alignment vertical="center"/>
      <protection/>
    </xf>
    <xf numFmtId="164" fontId="6" fillId="0" borderId="0" xfId="0" applyFont="1" applyAlignment="1" applyProtection="1">
      <alignment vertical="center"/>
      <protection/>
    </xf>
    <xf numFmtId="164" fontId="6" fillId="0" borderId="4" xfId="0" applyFont="1" applyBorder="1" applyAlignment="1" applyProtection="1">
      <alignment horizontal="center" vertical="center"/>
      <protection/>
    </xf>
    <xf numFmtId="164" fontId="6" fillId="0" borderId="25" xfId="0" applyFont="1" applyBorder="1" applyAlignment="1" applyProtection="1">
      <alignment horizontal="left" vertical="center"/>
      <protection/>
    </xf>
    <xf numFmtId="173" fontId="6" fillId="0" borderId="25" xfId="0" applyNumberFormat="1" applyFont="1" applyBorder="1" applyAlignment="1" applyProtection="1">
      <alignment horizontal="right" vertical="center"/>
      <protection/>
    </xf>
    <xf numFmtId="164" fontId="6" fillId="0" borderId="9" xfId="0" applyFont="1" applyBorder="1" applyAlignment="1" applyProtection="1">
      <alignment horizontal="center" vertical="center"/>
      <protection/>
    </xf>
    <xf numFmtId="164" fontId="6" fillId="0" borderId="8" xfId="0" applyFont="1" applyBorder="1" applyAlignment="1" applyProtection="1">
      <alignment horizontal="center" vertical="center"/>
      <protection/>
    </xf>
    <xf numFmtId="164" fontId="18" fillId="0" borderId="9" xfId="0" applyFont="1" applyBorder="1" applyAlignment="1" applyProtection="1">
      <alignment horizontal="left" vertical="center"/>
      <protection/>
    </xf>
    <xf numFmtId="164" fontId="10" fillId="0" borderId="9" xfId="0" applyFont="1" applyBorder="1" applyAlignment="1" applyProtection="1">
      <alignment horizontal="center" vertical="center"/>
      <protection locked="0"/>
    </xf>
    <xf numFmtId="164" fontId="0" fillId="0" borderId="4" xfId="0" applyFont="1" applyBorder="1" applyAlignment="1" applyProtection="1">
      <alignment horizontal="center"/>
      <protection locked="0"/>
    </xf>
    <xf numFmtId="173" fontId="18" fillId="3" borderId="9" xfId="0" applyNumberFormat="1" applyFont="1" applyFill="1" applyBorder="1" applyAlignment="1">
      <alignment/>
    </xf>
    <xf numFmtId="164" fontId="0" fillId="0" borderId="9" xfId="0" applyFont="1" applyBorder="1" applyAlignment="1" applyProtection="1">
      <alignment horizontal="left" vertical="center"/>
      <protection locked="0"/>
    </xf>
    <xf numFmtId="173" fontId="0" fillId="0" borderId="9" xfId="0" applyNumberFormat="1" applyBorder="1" applyAlignment="1" applyProtection="1">
      <alignment/>
      <protection locked="0"/>
    </xf>
    <xf numFmtId="164" fontId="0" fillId="0" borderId="4" xfId="0" applyFont="1" applyBorder="1" applyAlignment="1" applyProtection="1">
      <alignment horizontal="center" vertical="center"/>
      <protection locked="0"/>
    </xf>
    <xf numFmtId="164" fontId="6" fillId="0" borderId="8" xfId="0" applyFont="1" applyBorder="1" applyAlignment="1" applyProtection="1">
      <alignment horizontal="left" vertical="center"/>
      <protection locked="0"/>
    </xf>
    <xf numFmtId="164" fontId="10" fillId="0" borderId="9" xfId="0" applyFont="1" applyBorder="1" applyAlignment="1" applyProtection="1">
      <alignment horizontal="left" vertical="center"/>
      <protection/>
    </xf>
    <xf numFmtId="164" fontId="18" fillId="0" borderId="9" xfId="0" applyFont="1" applyBorder="1" applyAlignment="1" applyProtection="1">
      <alignment/>
      <protection locked="0"/>
    </xf>
    <xf numFmtId="164" fontId="6" fillId="0" borderId="22" xfId="0" applyFont="1" applyBorder="1" applyAlignment="1" applyProtection="1">
      <alignment horizontal="left" vertical="center"/>
      <protection/>
    </xf>
    <xf numFmtId="173" fontId="6" fillId="3" borderId="20" xfId="0" applyNumberFormat="1" applyFont="1" applyFill="1" applyBorder="1" applyAlignment="1" applyProtection="1">
      <alignment horizontal="right" vertical="center"/>
      <protection/>
    </xf>
    <xf numFmtId="164" fontId="7" fillId="0" borderId="9" xfId="0" applyFont="1" applyBorder="1" applyAlignment="1" applyProtection="1">
      <alignment horizontal="center" vertical="center"/>
      <protection/>
    </xf>
    <xf numFmtId="164" fontId="6" fillId="0" borderId="4" xfId="0" applyFont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 vertical="center"/>
      <protection/>
    </xf>
    <xf numFmtId="164" fontId="0" fillId="0" borderId="4" xfId="0" applyFont="1" applyBorder="1" applyAlignment="1" applyProtection="1">
      <alignment vertical="center"/>
      <protection/>
    </xf>
    <xf numFmtId="173" fontId="0" fillId="3" borderId="9" xfId="0" applyNumberFormat="1" applyFont="1" applyFill="1" applyBorder="1" applyAlignment="1" applyProtection="1">
      <alignment horizontal="right" vertical="center"/>
      <protection/>
    </xf>
    <xf numFmtId="164" fontId="16" fillId="0" borderId="0" xfId="0" applyFont="1" applyBorder="1" applyAlignment="1" applyProtection="1">
      <alignment vertical="center"/>
      <protection/>
    </xf>
    <xf numFmtId="164" fontId="16" fillId="0" borderId="26" xfId="0" applyFont="1" applyBorder="1" applyAlignment="1" applyProtection="1">
      <alignment vertical="center"/>
      <protection/>
    </xf>
    <xf numFmtId="164" fontId="0" fillId="0" borderId="27" xfId="0" applyFont="1" applyBorder="1" applyAlignment="1" applyProtection="1">
      <alignment/>
      <protection/>
    </xf>
    <xf numFmtId="164" fontId="0" fillId="0" borderId="28" xfId="0" applyFont="1" applyBorder="1" applyAlignment="1" applyProtection="1">
      <alignment/>
      <protection/>
    </xf>
    <xf numFmtId="173" fontId="6" fillId="3" borderId="9" xfId="0" applyNumberFormat="1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vertical="center"/>
      <protection/>
    </xf>
    <xf numFmtId="173" fontId="6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0" xfId="0" applyFont="1" applyFill="1" applyAlignment="1" applyProtection="1">
      <alignment vertical="center"/>
      <protection/>
    </xf>
    <xf numFmtId="164" fontId="19" fillId="4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7" fillId="0" borderId="9" xfId="0" applyFont="1" applyBorder="1" applyAlignment="1" applyProtection="1">
      <alignment horizontal="center"/>
      <protection/>
    </xf>
    <xf numFmtId="164" fontId="0" fillId="0" borderId="9" xfId="0" applyFont="1" applyBorder="1" applyAlignment="1" applyProtection="1">
      <alignment/>
      <protection/>
    </xf>
    <xf numFmtId="164" fontId="0" fillId="0" borderId="29" xfId="0" applyFont="1" applyBorder="1" applyAlignment="1" applyProtection="1">
      <alignment/>
      <protection/>
    </xf>
    <xf numFmtId="173" fontId="0" fillId="0" borderId="9" xfId="0" applyNumberFormat="1" applyFont="1" applyBorder="1" applyAlignment="1" applyProtection="1">
      <alignment/>
      <protection/>
    </xf>
    <xf numFmtId="164" fontId="0" fillId="0" borderId="9" xfId="0" applyFont="1" applyBorder="1" applyAlignment="1" applyProtection="1">
      <alignment horizontal="center"/>
      <protection/>
    </xf>
    <xf numFmtId="164" fontId="7" fillId="3" borderId="0" xfId="0" applyFont="1" applyFill="1" applyAlignment="1">
      <alignment/>
    </xf>
    <xf numFmtId="164" fontId="0" fillId="3" borderId="0" xfId="0" applyFill="1" applyAlignment="1">
      <alignment/>
    </xf>
    <xf numFmtId="164" fontId="10" fillId="3" borderId="0" xfId="0" applyFont="1" applyFill="1" applyAlignment="1">
      <alignment horizontal="center"/>
    </xf>
    <xf numFmtId="164" fontId="6" fillId="0" borderId="0" xfId="0" applyFont="1" applyAlignment="1">
      <alignment/>
    </xf>
    <xf numFmtId="164" fontId="0" fillId="0" borderId="0" xfId="0" applyFill="1" applyAlignment="1">
      <alignment/>
    </xf>
    <xf numFmtId="164" fontId="6" fillId="3" borderId="0" xfId="0" applyFont="1" applyFill="1" applyAlignment="1">
      <alignment/>
    </xf>
    <xf numFmtId="164" fontId="6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21" fillId="0" borderId="0" xfId="0" applyNumberFormat="1" applyFont="1" applyFill="1" applyAlignment="1">
      <alignment/>
    </xf>
    <xf numFmtId="177" fontId="20" fillId="0" borderId="0" xfId="0" applyNumberFormat="1" applyFont="1" applyFill="1" applyAlignment="1">
      <alignment/>
    </xf>
    <xf numFmtId="164" fontId="22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164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64" fontId="6" fillId="0" borderId="0" xfId="0" applyFont="1" applyFill="1" applyAlignment="1">
      <alignment/>
    </xf>
    <xf numFmtId="164" fontId="10" fillId="0" borderId="0" xfId="0" applyFont="1" applyFill="1" applyAlignment="1">
      <alignment/>
    </xf>
    <xf numFmtId="178" fontId="0" fillId="0" borderId="0" xfId="0" applyNumberFormat="1" applyFont="1" applyFill="1" applyAlignment="1">
      <alignment horizontal="right"/>
    </xf>
    <xf numFmtId="173" fontId="0" fillId="0" borderId="0" xfId="0" applyNumberFormat="1" applyFont="1" applyFill="1" applyAlignment="1">
      <alignment horizontal="right"/>
    </xf>
    <xf numFmtId="164" fontId="10" fillId="0" borderId="0" xfId="0" applyFont="1" applyFill="1" applyAlignment="1">
      <alignment/>
    </xf>
    <xf numFmtId="178" fontId="18" fillId="0" borderId="0" xfId="0" applyNumberFormat="1" applyFont="1" applyFill="1" applyAlignment="1">
      <alignment horizontal="right"/>
    </xf>
    <xf numFmtId="164" fontId="18" fillId="0" borderId="0" xfId="0" applyFont="1" applyFill="1" applyAlignment="1">
      <alignment/>
    </xf>
    <xf numFmtId="164" fontId="0" fillId="0" borderId="0" xfId="0" applyFont="1" applyFill="1" applyAlignment="1">
      <alignment horizontal="right"/>
    </xf>
    <xf numFmtId="164" fontId="23" fillId="0" borderId="0" xfId="0" applyFont="1" applyAlignment="1">
      <alignment/>
    </xf>
    <xf numFmtId="164" fontId="0" fillId="0" borderId="0" xfId="0" applyFont="1" applyAlignment="1">
      <alignment/>
    </xf>
    <xf numFmtId="164" fontId="0" fillId="3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10" fillId="5" borderId="0" xfId="0" applyNumberFormat="1" applyFont="1" applyFill="1" applyAlignment="1">
      <alignment/>
    </xf>
    <xf numFmtId="164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none">
          <fgColor indexed="64"/>
          <bgColor indexed="65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workbookViewId="0" topLeftCell="A1">
      <selection activeCell="X24" sqref="X24"/>
    </sheetView>
  </sheetViews>
  <sheetFormatPr defaultColWidth="10.28125" defaultRowHeight="12.75"/>
  <cols>
    <col min="1" max="1" width="5.140625" style="1" customWidth="1"/>
    <col min="2" max="2" width="5.7109375" style="1" customWidth="1"/>
    <col min="3" max="3" width="5.140625" style="2" customWidth="1"/>
    <col min="4" max="4" width="5.57421875" style="2" customWidth="1"/>
    <col min="5" max="5" width="21.7109375" style="3" customWidth="1"/>
    <col min="6" max="6" width="16.28125" style="3" customWidth="1"/>
    <col min="7" max="7" width="11.28125" style="4" customWidth="1"/>
    <col min="8" max="8" width="14.28125" style="4" customWidth="1"/>
    <col min="9" max="9" width="9.00390625" style="5" customWidth="1"/>
    <col min="10" max="10" width="8.8515625" style="6" customWidth="1"/>
    <col min="11" max="11" width="9.8515625" style="6" customWidth="1"/>
    <col min="12" max="12" width="9.140625" style="6" hidden="1" customWidth="1"/>
    <col min="13" max="17" width="9.421875" style="6" hidden="1" customWidth="1"/>
    <col min="18" max="18" width="6.57421875" style="6" customWidth="1"/>
    <col min="19" max="19" width="4.28125" style="6" customWidth="1"/>
    <col min="20" max="20" width="8.00390625" style="4" customWidth="1"/>
    <col min="21" max="21" width="11.140625" style="4" customWidth="1"/>
    <col min="22" max="22" width="3.7109375" style="4" customWidth="1"/>
    <col min="23" max="23" width="4.57421875" style="4" customWidth="1"/>
    <col min="24" max="16384" width="11.421875" style="4" customWidth="1"/>
  </cols>
  <sheetData>
    <row r="1" spans="1:22" ht="15" customHeight="1">
      <c r="A1" s="7"/>
      <c r="B1" s="8"/>
      <c r="C1" s="9" t="s">
        <v>0</v>
      </c>
      <c r="D1" s="10"/>
      <c r="E1" s="11"/>
      <c r="F1" s="12"/>
      <c r="G1" s="13"/>
      <c r="H1" s="13"/>
      <c r="I1" s="14"/>
      <c r="J1" s="14"/>
      <c r="K1" s="15"/>
      <c r="L1" s="15"/>
      <c r="M1" s="15"/>
      <c r="N1" s="15"/>
      <c r="O1" s="15"/>
      <c r="P1" s="15"/>
      <c r="Q1" s="15"/>
      <c r="R1" s="16" t="s">
        <v>1</v>
      </c>
      <c r="S1" s="17" t="s">
        <v>2</v>
      </c>
      <c r="T1" s="18"/>
      <c r="U1" s="18"/>
      <c r="V1" s="19"/>
    </row>
    <row r="2" spans="1:22" ht="15.75">
      <c r="A2" s="20"/>
      <c r="B2" s="21"/>
      <c r="C2" s="22"/>
      <c r="D2" s="23"/>
      <c r="F2" s="24"/>
      <c r="G2" s="25"/>
      <c r="H2" s="25"/>
      <c r="I2" s="15"/>
      <c r="J2" s="15"/>
      <c r="K2" s="15"/>
      <c r="L2" s="26" t="s">
        <v>3</v>
      </c>
      <c r="M2" s="26"/>
      <c r="N2" s="27" t="s">
        <v>4</v>
      </c>
      <c r="O2" s="27" t="s">
        <v>5</v>
      </c>
      <c r="P2" s="15"/>
      <c r="Q2" s="15"/>
      <c r="R2" s="16"/>
      <c r="S2" s="17"/>
      <c r="T2" s="18"/>
      <c r="U2" s="18"/>
      <c r="V2" s="19"/>
    </row>
    <row r="3" spans="1:22" ht="13.5">
      <c r="A3" s="20"/>
      <c r="B3" s="21"/>
      <c r="C3" s="28" t="s">
        <v>6</v>
      </c>
      <c r="D3" s="28"/>
      <c r="E3" s="28"/>
      <c r="F3" s="28"/>
      <c r="G3" s="29" t="s">
        <v>4</v>
      </c>
      <c r="H3" s="30">
        <f>IF(G3="","Eingabe E oder H !",IF(OR(G3="E",G3="H")," ","E/H?"))</f>
        <v>0</v>
      </c>
      <c r="I3" s="15"/>
      <c r="J3" s="15"/>
      <c r="K3" s="15"/>
      <c r="L3" s="15"/>
      <c r="M3" s="15"/>
      <c r="N3" s="15"/>
      <c r="O3" s="15"/>
      <c r="P3" s="15"/>
      <c r="Q3" s="15"/>
      <c r="R3" s="16"/>
      <c r="S3" s="17"/>
      <c r="T3" s="18"/>
      <c r="U3" s="18"/>
      <c r="V3" s="19"/>
    </row>
    <row r="4" spans="1:22" ht="12.75">
      <c r="A4" s="20"/>
      <c r="B4" s="21"/>
      <c r="C4" s="31"/>
      <c r="D4" s="23"/>
      <c r="E4" s="32"/>
      <c r="F4" s="3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S4" s="17"/>
      <c r="T4" s="18"/>
      <c r="U4" s="33"/>
      <c r="V4" s="33"/>
    </row>
    <row r="5" spans="1:22" ht="12.75">
      <c r="A5" s="34" t="s">
        <v>7</v>
      </c>
      <c r="B5" s="35"/>
      <c r="C5" s="36" t="s">
        <v>8</v>
      </c>
      <c r="D5" s="37"/>
      <c r="E5" s="38" t="s">
        <v>9</v>
      </c>
      <c r="F5" s="39" t="s">
        <v>10</v>
      </c>
      <c r="G5" s="40" t="s">
        <v>11</v>
      </c>
      <c r="H5" s="40"/>
      <c r="I5" s="40"/>
      <c r="J5" s="40"/>
      <c r="K5" s="41" t="s">
        <v>12</v>
      </c>
      <c r="L5" s="41" t="s">
        <v>13</v>
      </c>
      <c r="M5" s="41" t="s">
        <v>14</v>
      </c>
      <c r="N5" s="41" t="s">
        <v>13</v>
      </c>
      <c r="O5" s="41" t="s">
        <v>14</v>
      </c>
      <c r="P5" s="41" t="s">
        <v>15</v>
      </c>
      <c r="Q5" s="42" t="s">
        <v>15</v>
      </c>
      <c r="R5" s="16"/>
      <c r="S5" s="17"/>
      <c r="T5" s="43" t="s">
        <v>15</v>
      </c>
      <c r="U5" s="38" t="s">
        <v>16</v>
      </c>
      <c r="V5" s="38"/>
    </row>
    <row r="6" spans="1:22" ht="13.5" customHeight="1">
      <c r="A6" s="44" t="s">
        <v>17</v>
      </c>
      <c r="B6" s="45" t="s">
        <v>18</v>
      </c>
      <c r="C6" s="46" t="s">
        <v>17</v>
      </c>
      <c r="D6" s="47" t="s">
        <v>18</v>
      </c>
      <c r="E6" s="48"/>
      <c r="F6" s="48"/>
      <c r="G6" s="49" t="s">
        <v>19</v>
      </c>
      <c r="H6" s="49" t="s">
        <v>20</v>
      </c>
      <c r="I6" s="50" t="s">
        <v>21</v>
      </c>
      <c r="J6" s="51" t="s">
        <v>22</v>
      </c>
      <c r="K6" s="52" t="s">
        <v>23</v>
      </c>
      <c r="L6" s="52" t="s">
        <v>24</v>
      </c>
      <c r="M6" s="52" t="s">
        <v>24</v>
      </c>
      <c r="N6" s="52" t="s">
        <v>25</v>
      </c>
      <c r="O6" s="52" t="s">
        <v>25</v>
      </c>
      <c r="P6" s="52" t="s">
        <v>24</v>
      </c>
      <c r="Q6" s="53" t="s">
        <v>25</v>
      </c>
      <c r="R6" s="16"/>
      <c r="S6" s="17"/>
      <c r="T6" s="54"/>
      <c r="U6" s="55"/>
      <c r="V6" s="55"/>
    </row>
    <row r="7" spans="1:22" ht="13.5" customHeight="1" hidden="1">
      <c r="A7" s="56"/>
      <c r="B7" s="57"/>
      <c r="C7" s="56"/>
      <c r="D7" s="57"/>
      <c r="E7" s="58"/>
      <c r="F7" s="58"/>
      <c r="G7" s="59"/>
      <c r="H7" s="60"/>
      <c r="I7" s="61"/>
      <c r="J7" s="62"/>
      <c r="K7" s="63"/>
      <c r="L7" s="63"/>
      <c r="M7" s="63"/>
      <c r="N7" s="63"/>
      <c r="O7" s="63"/>
      <c r="P7" s="63"/>
      <c r="Q7" s="64"/>
      <c r="R7" s="65"/>
      <c r="S7" s="65"/>
      <c r="T7" s="66"/>
      <c r="U7" s="67"/>
      <c r="V7" s="68"/>
    </row>
    <row r="8" spans="1:22" ht="12.75">
      <c r="A8" s="69"/>
      <c r="B8" s="69"/>
      <c r="C8" s="70"/>
      <c r="D8" s="70"/>
      <c r="E8" s="71"/>
      <c r="F8" s="71"/>
      <c r="G8" s="72"/>
      <c r="H8" s="73"/>
      <c r="I8" s="74"/>
      <c r="J8" s="75">
        <f aca="true" t="shared" si="0" ref="J8:J37">IF(OR(A8="",G8="",I8="")," ",IF(F8="","Ort?",IF(AND(G8="PKW+Mitnahme",H8=""),"Mitnahme?",ROUND(IF(G8=BusUndBahn,I8,I8*VLOOKUP(G8,kmGeld,2,0)),2))))</f>
        <v>0</v>
      </c>
      <c r="K8" s="75">
        <f aca="true" t="shared" si="1" ref="K8:K37">(IF(B8="",0,B8-A8)+D8-C8)*24</f>
        <v>0</v>
      </c>
      <c r="L8" s="75">
        <f aca="true" t="shared" si="2" ref="L8:L37">IF(OR(B8="",B8=A8,AND(B8=A8+1,C8&gt;0.666666666666667,D8&lt;0.333333333333333,U8="")),IF(K8&lt;=3,"",IF(K8&lt;=6,6,IF(K8&lt;=8,8,IF(K8&lt;=10,9,IF(K8&lt;=12,15,18))))),"")</f>
        <v>0</v>
      </c>
      <c r="M8" s="75">
        <f aca="true" t="shared" si="3" ref="M8:M37">IF(OR(B8="",B8&lt;=A8,L8&lt;&gt;""),"",IF((1-C8)*24&lt;=3,0,IF((1-C8)*24&lt;=6,6,IF((1-C8)*24&lt;=8,8,IF((1-C8)*24&lt;=10,14,IF((1-C8)*24&lt;=12,20,28)))))+(B8-A8-1)*28+IF(D8*24&lt;=3,0,IF(D8*24&lt;=6,6,IF(D8*24&lt;=8,8,IF(D8*24&lt;=10,14,IF(D8*24&lt;=12,20,28))))))</f>
        <v>0</v>
      </c>
      <c r="N8" s="75">
        <f aca="true" t="shared" si="4" ref="N8:N37">IF(OR(B8="",B8=A8,AND(B8=A8+1,C8&gt;0.666666666666667,D8&lt;0.333333333333333,U8="")),IF(K8&lt;8,0,IF(K8&lt;14,14,IF(K8&lt;24,14,24))),"")</f>
        <v>0</v>
      </c>
      <c r="O8" s="75">
        <f aca="true" t="shared" si="5" ref="O8:O37">IF(OR(B8="",B8&lt;=A8,L8&lt;&gt;""),"",IF((1-C8)*24&lt;8,14,IF((1-C8)*24&lt;14,14,IF((1-C8)*24&lt;24,14,28)))+(B8-A8-1)*28+IF(D8*24&lt;8,14,IF(D8*24&lt;14,14,IF(D8*24&lt;24,14,28))))</f>
        <v>0</v>
      </c>
      <c r="P8" s="75">
        <f aca="true" t="shared" si="6" ref="P8:P37">IF(UPPER(R8)="VV",0,(IF(L8&lt;&gt;"",IF(UPPER(R8)="TV",L8*0.2,L8),IF(UPPER(R8)="TV",0.2*M8,M8))))</f>
        <v>0</v>
      </c>
      <c r="Q8" s="75">
        <f aca="true" t="shared" si="7" ref="Q8:Q37">IF(UPPER(R8)="VV",0,(IF(N8&lt;&gt;"",IF(UPPER(R8)="TV",N8*0.2,N8),IF(UPPER(R8)="TV",0.2*O8,O8))))</f>
        <v>0</v>
      </c>
      <c r="R8" s="76"/>
      <c r="S8" s="77">
        <f aca="true" t="shared" si="8" ref="S8:S37">IF(OR(A8="",C8="",D8="",E8="",F8="",G8="",I8="",R8="",(OR(AND(R8&lt;&gt;"TV",R8&lt;&gt;"VV",R8&lt;&gt;"KV")))),"???","OK")</f>
        <v>0</v>
      </c>
      <c r="T8" s="75">
        <f aca="true" t="shared" si="9" ref="T8:T37">IF(AND(A8=B8,C8&gt;D8),"Uhrzeit?",IF(OR(C8="",D8="",AND(L8="",M8=""))," ",IF(E8="","Anlass?",IF(UPPER($G$3)="E",P8,IF(UPPER($G$3)="H",Q8,"  Ehren-/Hauptamt?")))))</f>
        <v>0</v>
      </c>
      <c r="U8" s="78"/>
      <c r="V8" s="79">
        <f aca="true" t="shared" si="10" ref="V8:V37">IF(AND(U8&lt;&gt;"",B8=A8),"???",IF(AND(U8="",B8&gt;A8),"???",""))</f>
        <v>0</v>
      </c>
    </row>
    <row r="9" spans="1:22" ht="12.75">
      <c r="A9" s="69"/>
      <c r="B9" s="69"/>
      <c r="C9" s="70"/>
      <c r="D9" s="70"/>
      <c r="E9" s="71"/>
      <c r="F9" s="71"/>
      <c r="G9" s="72"/>
      <c r="H9" s="73"/>
      <c r="I9" s="74"/>
      <c r="J9" s="75">
        <f t="shared" si="0"/>
        <v>0</v>
      </c>
      <c r="K9" s="75">
        <f t="shared" si="1"/>
        <v>0</v>
      </c>
      <c r="L9" s="75">
        <f t="shared" si="2"/>
        <v>0</v>
      </c>
      <c r="M9" s="75">
        <f t="shared" si="3"/>
        <v>0</v>
      </c>
      <c r="N9" s="75">
        <f t="shared" si="4"/>
        <v>0</v>
      </c>
      <c r="O9" s="75">
        <f t="shared" si="5"/>
        <v>0</v>
      </c>
      <c r="P9" s="75">
        <f t="shared" si="6"/>
        <v>0</v>
      </c>
      <c r="Q9" s="75">
        <f t="shared" si="7"/>
        <v>0</v>
      </c>
      <c r="R9" s="76"/>
      <c r="S9" s="77">
        <f t="shared" si="8"/>
        <v>0</v>
      </c>
      <c r="T9" s="75">
        <f t="shared" si="9"/>
        <v>0</v>
      </c>
      <c r="U9" s="78"/>
      <c r="V9" s="79">
        <f t="shared" si="10"/>
        <v>0</v>
      </c>
    </row>
    <row r="10" spans="1:22" ht="12.75">
      <c r="A10" s="69"/>
      <c r="B10" s="69"/>
      <c r="C10" s="70"/>
      <c r="D10" s="70"/>
      <c r="E10" s="71"/>
      <c r="F10" s="71"/>
      <c r="G10" s="72"/>
      <c r="H10" s="73"/>
      <c r="I10" s="74"/>
      <c r="J10" s="75">
        <f t="shared" si="0"/>
        <v>0</v>
      </c>
      <c r="K10" s="75">
        <f t="shared" si="1"/>
        <v>0</v>
      </c>
      <c r="L10" s="75">
        <f t="shared" si="2"/>
        <v>0</v>
      </c>
      <c r="M10" s="75">
        <f t="shared" si="3"/>
        <v>0</v>
      </c>
      <c r="N10" s="75">
        <f t="shared" si="4"/>
        <v>0</v>
      </c>
      <c r="O10" s="75">
        <f t="shared" si="5"/>
        <v>0</v>
      </c>
      <c r="P10" s="75">
        <f t="shared" si="6"/>
        <v>0</v>
      </c>
      <c r="Q10" s="75">
        <f t="shared" si="7"/>
        <v>0</v>
      </c>
      <c r="R10" s="76"/>
      <c r="S10" s="77">
        <f t="shared" si="8"/>
        <v>0</v>
      </c>
      <c r="T10" s="75">
        <f t="shared" si="9"/>
        <v>0</v>
      </c>
      <c r="U10" s="78"/>
      <c r="V10" s="79">
        <f t="shared" si="10"/>
        <v>0</v>
      </c>
    </row>
    <row r="11" spans="1:22" ht="12.75">
      <c r="A11" s="69"/>
      <c r="B11" s="69"/>
      <c r="C11" s="70"/>
      <c r="D11" s="70"/>
      <c r="E11" s="71"/>
      <c r="F11" s="71"/>
      <c r="G11" s="72"/>
      <c r="H11" s="73"/>
      <c r="I11" s="74"/>
      <c r="J11" s="75">
        <f t="shared" si="0"/>
        <v>0</v>
      </c>
      <c r="K11" s="75">
        <f t="shared" si="1"/>
        <v>0</v>
      </c>
      <c r="L11" s="75">
        <f t="shared" si="2"/>
        <v>0</v>
      </c>
      <c r="M11" s="75">
        <f t="shared" si="3"/>
        <v>0</v>
      </c>
      <c r="N11" s="75">
        <f t="shared" si="4"/>
        <v>0</v>
      </c>
      <c r="O11" s="75">
        <f t="shared" si="5"/>
        <v>0</v>
      </c>
      <c r="P11" s="75">
        <f t="shared" si="6"/>
        <v>0</v>
      </c>
      <c r="Q11" s="75">
        <f t="shared" si="7"/>
        <v>0</v>
      </c>
      <c r="R11" s="76"/>
      <c r="S11" s="77">
        <f t="shared" si="8"/>
        <v>0</v>
      </c>
      <c r="T11" s="75">
        <f t="shared" si="9"/>
        <v>0</v>
      </c>
      <c r="U11" s="78"/>
      <c r="V11" s="79">
        <f t="shared" si="10"/>
        <v>0</v>
      </c>
    </row>
    <row r="12" spans="1:22" ht="12.75">
      <c r="A12" s="69"/>
      <c r="B12" s="69"/>
      <c r="C12" s="70"/>
      <c r="D12" s="70"/>
      <c r="E12" s="71"/>
      <c r="F12" s="71"/>
      <c r="G12" s="72"/>
      <c r="H12" s="73"/>
      <c r="I12" s="74"/>
      <c r="J12" s="75">
        <f t="shared" si="0"/>
        <v>0</v>
      </c>
      <c r="K12" s="75">
        <f t="shared" si="1"/>
        <v>0</v>
      </c>
      <c r="L12" s="75">
        <f t="shared" si="2"/>
        <v>0</v>
      </c>
      <c r="M12" s="75">
        <f t="shared" si="3"/>
        <v>0</v>
      </c>
      <c r="N12" s="75">
        <f t="shared" si="4"/>
        <v>0</v>
      </c>
      <c r="O12" s="75">
        <f t="shared" si="5"/>
        <v>0</v>
      </c>
      <c r="P12" s="75">
        <f t="shared" si="6"/>
        <v>0</v>
      </c>
      <c r="Q12" s="75">
        <f t="shared" si="7"/>
        <v>0</v>
      </c>
      <c r="R12" s="76"/>
      <c r="S12" s="77">
        <f t="shared" si="8"/>
        <v>0</v>
      </c>
      <c r="T12" s="75">
        <f t="shared" si="9"/>
        <v>0</v>
      </c>
      <c r="U12" s="78"/>
      <c r="V12" s="79">
        <f t="shared" si="10"/>
        <v>0</v>
      </c>
    </row>
    <row r="13" spans="1:22" ht="12.75">
      <c r="A13" s="69"/>
      <c r="B13" s="69"/>
      <c r="C13" s="70"/>
      <c r="D13" s="70"/>
      <c r="E13" s="71"/>
      <c r="F13" s="71"/>
      <c r="G13" s="72"/>
      <c r="H13" s="73"/>
      <c r="I13" s="74"/>
      <c r="J13" s="75">
        <f t="shared" si="0"/>
        <v>0</v>
      </c>
      <c r="K13" s="75">
        <f t="shared" si="1"/>
        <v>0</v>
      </c>
      <c r="L13" s="75">
        <f t="shared" si="2"/>
        <v>0</v>
      </c>
      <c r="M13" s="75">
        <f t="shared" si="3"/>
        <v>0</v>
      </c>
      <c r="N13" s="75">
        <f t="shared" si="4"/>
        <v>0</v>
      </c>
      <c r="O13" s="75">
        <f t="shared" si="5"/>
        <v>0</v>
      </c>
      <c r="P13" s="75">
        <f t="shared" si="6"/>
        <v>0</v>
      </c>
      <c r="Q13" s="75">
        <f t="shared" si="7"/>
        <v>0</v>
      </c>
      <c r="R13" s="76"/>
      <c r="S13" s="77">
        <f t="shared" si="8"/>
        <v>0</v>
      </c>
      <c r="T13" s="75">
        <f t="shared" si="9"/>
        <v>0</v>
      </c>
      <c r="U13" s="78"/>
      <c r="V13" s="79">
        <f t="shared" si="10"/>
        <v>0</v>
      </c>
    </row>
    <row r="14" spans="1:22" ht="12.75">
      <c r="A14" s="69"/>
      <c r="B14" s="69"/>
      <c r="C14" s="70"/>
      <c r="D14" s="70"/>
      <c r="E14" s="71"/>
      <c r="F14" s="71"/>
      <c r="G14" s="72"/>
      <c r="H14" s="73"/>
      <c r="I14" s="74"/>
      <c r="J14" s="75">
        <f t="shared" si="0"/>
        <v>0</v>
      </c>
      <c r="K14" s="75">
        <f t="shared" si="1"/>
        <v>0</v>
      </c>
      <c r="L14" s="75">
        <f t="shared" si="2"/>
        <v>0</v>
      </c>
      <c r="M14" s="75">
        <f t="shared" si="3"/>
        <v>0</v>
      </c>
      <c r="N14" s="75">
        <f t="shared" si="4"/>
        <v>0</v>
      </c>
      <c r="O14" s="75">
        <f t="shared" si="5"/>
        <v>0</v>
      </c>
      <c r="P14" s="75">
        <f t="shared" si="6"/>
        <v>0</v>
      </c>
      <c r="Q14" s="75">
        <f t="shared" si="7"/>
        <v>0</v>
      </c>
      <c r="R14" s="76"/>
      <c r="S14" s="77">
        <f t="shared" si="8"/>
        <v>0</v>
      </c>
      <c r="T14" s="75">
        <f t="shared" si="9"/>
        <v>0</v>
      </c>
      <c r="U14" s="78"/>
      <c r="V14" s="79">
        <f t="shared" si="10"/>
        <v>0</v>
      </c>
    </row>
    <row r="15" spans="1:22" ht="12.75">
      <c r="A15" s="69"/>
      <c r="B15" s="69"/>
      <c r="C15" s="70"/>
      <c r="D15" s="70"/>
      <c r="E15" s="71"/>
      <c r="F15" s="71"/>
      <c r="G15" s="72"/>
      <c r="H15" s="73"/>
      <c r="I15" s="74"/>
      <c r="J15" s="75">
        <f t="shared" si="0"/>
        <v>0</v>
      </c>
      <c r="K15" s="75">
        <f t="shared" si="1"/>
        <v>0</v>
      </c>
      <c r="L15" s="75">
        <f t="shared" si="2"/>
        <v>0</v>
      </c>
      <c r="M15" s="75">
        <f t="shared" si="3"/>
        <v>0</v>
      </c>
      <c r="N15" s="75">
        <f t="shared" si="4"/>
        <v>0</v>
      </c>
      <c r="O15" s="75">
        <f t="shared" si="5"/>
        <v>0</v>
      </c>
      <c r="P15" s="75">
        <f t="shared" si="6"/>
        <v>0</v>
      </c>
      <c r="Q15" s="75">
        <f t="shared" si="7"/>
        <v>0</v>
      </c>
      <c r="R15" s="76"/>
      <c r="S15" s="77">
        <f t="shared" si="8"/>
        <v>0</v>
      </c>
      <c r="T15" s="75">
        <f t="shared" si="9"/>
        <v>0</v>
      </c>
      <c r="U15" s="78"/>
      <c r="V15" s="79">
        <f t="shared" si="10"/>
        <v>0</v>
      </c>
    </row>
    <row r="16" spans="1:22" ht="12.75">
      <c r="A16" s="69"/>
      <c r="B16" s="69"/>
      <c r="C16" s="70"/>
      <c r="D16" s="70"/>
      <c r="E16" s="71"/>
      <c r="F16" s="71"/>
      <c r="G16" s="72"/>
      <c r="H16" s="73"/>
      <c r="I16" s="74"/>
      <c r="J16" s="75">
        <f t="shared" si="0"/>
        <v>0</v>
      </c>
      <c r="K16" s="75">
        <f t="shared" si="1"/>
        <v>0</v>
      </c>
      <c r="L16" s="75">
        <f t="shared" si="2"/>
        <v>0</v>
      </c>
      <c r="M16" s="75">
        <f t="shared" si="3"/>
        <v>0</v>
      </c>
      <c r="N16" s="75">
        <f t="shared" si="4"/>
        <v>0</v>
      </c>
      <c r="O16" s="75">
        <f t="shared" si="5"/>
        <v>0</v>
      </c>
      <c r="P16" s="75">
        <f t="shared" si="6"/>
        <v>0</v>
      </c>
      <c r="Q16" s="75">
        <f t="shared" si="7"/>
        <v>0</v>
      </c>
      <c r="R16" s="76"/>
      <c r="S16" s="77">
        <f t="shared" si="8"/>
        <v>0</v>
      </c>
      <c r="T16" s="75">
        <f t="shared" si="9"/>
        <v>0</v>
      </c>
      <c r="U16" s="78"/>
      <c r="V16" s="79">
        <f t="shared" si="10"/>
        <v>0</v>
      </c>
    </row>
    <row r="17" spans="1:22" ht="12.75">
      <c r="A17" s="69"/>
      <c r="B17" s="69"/>
      <c r="C17" s="70"/>
      <c r="D17" s="70"/>
      <c r="E17" s="71"/>
      <c r="F17" s="71"/>
      <c r="G17" s="72"/>
      <c r="H17" s="73"/>
      <c r="I17" s="74"/>
      <c r="J17" s="75">
        <f t="shared" si="0"/>
        <v>0</v>
      </c>
      <c r="K17" s="75">
        <f t="shared" si="1"/>
        <v>0</v>
      </c>
      <c r="L17" s="75">
        <f t="shared" si="2"/>
        <v>0</v>
      </c>
      <c r="M17" s="75">
        <f t="shared" si="3"/>
        <v>0</v>
      </c>
      <c r="N17" s="75">
        <f t="shared" si="4"/>
        <v>0</v>
      </c>
      <c r="O17" s="75">
        <f t="shared" si="5"/>
        <v>0</v>
      </c>
      <c r="P17" s="75">
        <f t="shared" si="6"/>
        <v>0</v>
      </c>
      <c r="Q17" s="75">
        <f t="shared" si="7"/>
        <v>0</v>
      </c>
      <c r="R17" s="76"/>
      <c r="S17" s="77">
        <f t="shared" si="8"/>
        <v>0</v>
      </c>
      <c r="T17" s="75">
        <f t="shared" si="9"/>
        <v>0</v>
      </c>
      <c r="U17" s="78"/>
      <c r="V17" s="79">
        <f t="shared" si="10"/>
        <v>0</v>
      </c>
    </row>
    <row r="18" spans="1:22" ht="12.75">
      <c r="A18" s="69"/>
      <c r="B18" s="69"/>
      <c r="C18" s="70"/>
      <c r="D18" s="70"/>
      <c r="E18" s="71"/>
      <c r="F18" s="71"/>
      <c r="G18" s="72"/>
      <c r="H18" s="73"/>
      <c r="I18" s="74"/>
      <c r="J18" s="75">
        <f t="shared" si="0"/>
        <v>0</v>
      </c>
      <c r="K18" s="75">
        <f t="shared" si="1"/>
        <v>0</v>
      </c>
      <c r="L18" s="75">
        <f t="shared" si="2"/>
        <v>0</v>
      </c>
      <c r="M18" s="75">
        <f t="shared" si="3"/>
        <v>0</v>
      </c>
      <c r="N18" s="75">
        <f t="shared" si="4"/>
        <v>0</v>
      </c>
      <c r="O18" s="75">
        <f t="shared" si="5"/>
        <v>0</v>
      </c>
      <c r="P18" s="75">
        <f t="shared" si="6"/>
        <v>0</v>
      </c>
      <c r="Q18" s="75">
        <f t="shared" si="7"/>
        <v>0</v>
      </c>
      <c r="R18" s="76"/>
      <c r="S18" s="77">
        <f t="shared" si="8"/>
        <v>0</v>
      </c>
      <c r="T18" s="75">
        <f t="shared" si="9"/>
        <v>0</v>
      </c>
      <c r="U18" s="78"/>
      <c r="V18" s="79">
        <f t="shared" si="10"/>
        <v>0</v>
      </c>
    </row>
    <row r="19" spans="1:22" ht="12.75">
      <c r="A19" s="69"/>
      <c r="B19" s="69"/>
      <c r="C19" s="70"/>
      <c r="D19" s="70"/>
      <c r="E19" s="71"/>
      <c r="F19" s="71"/>
      <c r="G19" s="72"/>
      <c r="H19" s="73"/>
      <c r="I19" s="74"/>
      <c r="J19" s="75">
        <f t="shared" si="0"/>
        <v>0</v>
      </c>
      <c r="K19" s="75">
        <f t="shared" si="1"/>
        <v>0</v>
      </c>
      <c r="L19" s="75">
        <f t="shared" si="2"/>
        <v>0</v>
      </c>
      <c r="M19" s="75">
        <f t="shared" si="3"/>
        <v>0</v>
      </c>
      <c r="N19" s="75">
        <f t="shared" si="4"/>
        <v>0</v>
      </c>
      <c r="O19" s="75">
        <f t="shared" si="5"/>
        <v>0</v>
      </c>
      <c r="P19" s="75">
        <f t="shared" si="6"/>
        <v>0</v>
      </c>
      <c r="Q19" s="75">
        <f t="shared" si="7"/>
        <v>0</v>
      </c>
      <c r="R19" s="76"/>
      <c r="S19" s="77">
        <f t="shared" si="8"/>
        <v>0</v>
      </c>
      <c r="T19" s="75">
        <f t="shared" si="9"/>
        <v>0</v>
      </c>
      <c r="U19" s="78"/>
      <c r="V19" s="79">
        <f t="shared" si="10"/>
        <v>0</v>
      </c>
    </row>
    <row r="20" spans="1:22" ht="12.75">
      <c r="A20" s="69"/>
      <c r="B20" s="69"/>
      <c r="C20" s="70"/>
      <c r="D20" s="70"/>
      <c r="E20" s="71"/>
      <c r="F20" s="71"/>
      <c r="G20" s="72"/>
      <c r="H20" s="73"/>
      <c r="I20" s="74"/>
      <c r="J20" s="75">
        <f t="shared" si="0"/>
        <v>0</v>
      </c>
      <c r="K20" s="75">
        <f t="shared" si="1"/>
        <v>0</v>
      </c>
      <c r="L20" s="75">
        <f t="shared" si="2"/>
        <v>0</v>
      </c>
      <c r="M20" s="75">
        <f t="shared" si="3"/>
        <v>0</v>
      </c>
      <c r="N20" s="75">
        <f t="shared" si="4"/>
        <v>0</v>
      </c>
      <c r="O20" s="75">
        <f t="shared" si="5"/>
        <v>0</v>
      </c>
      <c r="P20" s="75">
        <f t="shared" si="6"/>
        <v>0</v>
      </c>
      <c r="Q20" s="75">
        <f t="shared" si="7"/>
        <v>0</v>
      </c>
      <c r="R20" s="76"/>
      <c r="S20" s="77">
        <f t="shared" si="8"/>
        <v>0</v>
      </c>
      <c r="T20" s="75">
        <f t="shared" si="9"/>
        <v>0</v>
      </c>
      <c r="U20" s="78"/>
      <c r="V20" s="79">
        <f t="shared" si="10"/>
        <v>0</v>
      </c>
    </row>
    <row r="21" spans="1:22" ht="12.75">
      <c r="A21" s="69"/>
      <c r="B21" s="69"/>
      <c r="C21" s="70"/>
      <c r="D21" s="70"/>
      <c r="E21" s="71"/>
      <c r="F21" s="71"/>
      <c r="G21" s="72"/>
      <c r="H21" s="73"/>
      <c r="I21" s="74"/>
      <c r="J21" s="75">
        <f t="shared" si="0"/>
        <v>0</v>
      </c>
      <c r="K21" s="75">
        <f t="shared" si="1"/>
        <v>0</v>
      </c>
      <c r="L21" s="75">
        <f t="shared" si="2"/>
        <v>0</v>
      </c>
      <c r="M21" s="75">
        <f t="shared" si="3"/>
        <v>0</v>
      </c>
      <c r="N21" s="75">
        <f t="shared" si="4"/>
        <v>0</v>
      </c>
      <c r="O21" s="75">
        <f t="shared" si="5"/>
        <v>0</v>
      </c>
      <c r="P21" s="75">
        <f t="shared" si="6"/>
        <v>0</v>
      </c>
      <c r="Q21" s="75">
        <f t="shared" si="7"/>
        <v>0</v>
      </c>
      <c r="R21" s="76"/>
      <c r="S21" s="77">
        <f t="shared" si="8"/>
        <v>0</v>
      </c>
      <c r="T21" s="75">
        <f t="shared" si="9"/>
        <v>0</v>
      </c>
      <c r="U21" s="78"/>
      <c r="V21" s="79">
        <f t="shared" si="10"/>
        <v>0</v>
      </c>
    </row>
    <row r="22" spans="1:22" ht="12.75">
      <c r="A22" s="69"/>
      <c r="B22" s="69"/>
      <c r="C22" s="70"/>
      <c r="D22" s="70"/>
      <c r="E22" s="71"/>
      <c r="F22" s="71"/>
      <c r="G22" s="72"/>
      <c r="H22" s="73"/>
      <c r="I22" s="74"/>
      <c r="J22" s="75">
        <f t="shared" si="0"/>
        <v>0</v>
      </c>
      <c r="K22" s="75">
        <f t="shared" si="1"/>
        <v>0</v>
      </c>
      <c r="L22" s="75">
        <f t="shared" si="2"/>
        <v>0</v>
      </c>
      <c r="M22" s="75">
        <f t="shared" si="3"/>
        <v>0</v>
      </c>
      <c r="N22" s="75">
        <f t="shared" si="4"/>
        <v>0</v>
      </c>
      <c r="O22" s="75">
        <f t="shared" si="5"/>
        <v>0</v>
      </c>
      <c r="P22" s="75">
        <f t="shared" si="6"/>
        <v>0</v>
      </c>
      <c r="Q22" s="75">
        <f t="shared" si="7"/>
        <v>0</v>
      </c>
      <c r="R22" s="76"/>
      <c r="S22" s="77">
        <f t="shared" si="8"/>
        <v>0</v>
      </c>
      <c r="T22" s="75">
        <f t="shared" si="9"/>
        <v>0</v>
      </c>
      <c r="U22" s="78"/>
      <c r="V22" s="79">
        <f t="shared" si="10"/>
        <v>0</v>
      </c>
    </row>
    <row r="23" spans="1:22" ht="12.75">
      <c r="A23" s="69"/>
      <c r="B23" s="69"/>
      <c r="C23" s="70"/>
      <c r="D23" s="70"/>
      <c r="E23" s="71"/>
      <c r="F23" s="71"/>
      <c r="G23" s="72"/>
      <c r="H23" s="73"/>
      <c r="I23" s="74"/>
      <c r="J23" s="75">
        <f t="shared" si="0"/>
        <v>0</v>
      </c>
      <c r="K23" s="75">
        <f t="shared" si="1"/>
        <v>0</v>
      </c>
      <c r="L23" s="75">
        <f t="shared" si="2"/>
        <v>0</v>
      </c>
      <c r="M23" s="75">
        <f t="shared" si="3"/>
        <v>0</v>
      </c>
      <c r="N23" s="75">
        <f t="shared" si="4"/>
        <v>0</v>
      </c>
      <c r="O23" s="75">
        <f t="shared" si="5"/>
        <v>0</v>
      </c>
      <c r="P23" s="75">
        <f t="shared" si="6"/>
        <v>0</v>
      </c>
      <c r="Q23" s="75">
        <f t="shared" si="7"/>
        <v>0</v>
      </c>
      <c r="R23" s="76"/>
      <c r="S23" s="77">
        <f t="shared" si="8"/>
        <v>0</v>
      </c>
      <c r="T23" s="75">
        <f t="shared" si="9"/>
        <v>0</v>
      </c>
      <c r="U23" s="78"/>
      <c r="V23" s="79">
        <f t="shared" si="10"/>
        <v>0</v>
      </c>
    </row>
    <row r="24" spans="1:22" ht="12.75">
      <c r="A24" s="69"/>
      <c r="B24" s="69"/>
      <c r="C24" s="70"/>
      <c r="D24" s="70"/>
      <c r="E24" s="71"/>
      <c r="F24" s="71"/>
      <c r="G24" s="72"/>
      <c r="H24" s="73"/>
      <c r="I24" s="74"/>
      <c r="J24" s="75">
        <f t="shared" si="0"/>
        <v>0</v>
      </c>
      <c r="K24" s="75">
        <f t="shared" si="1"/>
        <v>0</v>
      </c>
      <c r="L24" s="75">
        <f t="shared" si="2"/>
        <v>0</v>
      </c>
      <c r="M24" s="75">
        <f t="shared" si="3"/>
        <v>0</v>
      </c>
      <c r="N24" s="75">
        <f t="shared" si="4"/>
        <v>0</v>
      </c>
      <c r="O24" s="75">
        <f t="shared" si="5"/>
        <v>0</v>
      </c>
      <c r="P24" s="75">
        <f t="shared" si="6"/>
        <v>0</v>
      </c>
      <c r="Q24" s="75">
        <f t="shared" si="7"/>
        <v>0</v>
      </c>
      <c r="R24" s="76"/>
      <c r="S24" s="77">
        <f t="shared" si="8"/>
        <v>0</v>
      </c>
      <c r="T24" s="75">
        <f t="shared" si="9"/>
        <v>0</v>
      </c>
      <c r="U24" s="78"/>
      <c r="V24" s="79">
        <f t="shared" si="10"/>
        <v>0</v>
      </c>
    </row>
    <row r="25" spans="1:22" ht="12.75">
      <c r="A25" s="69"/>
      <c r="B25" s="69"/>
      <c r="C25" s="70"/>
      <c r="D25" s="70"/>
      <c r="E25" s="71"/>
      <c r="F25" s="71"/>
      <c r="G25" s="72"/>
      <c r="H25" s="73"/>
      <c r="I25" s="74"/>
      <c r="J25" s="75">
        <f t="shared" si="0"/>
        <v>0</v>
      </c>
      <c r="K25" s="75">
        <f t="shared" si="1"/>
        <v>0</v>
      </c>
      <c r="L25" s="75">
        <f t="shared" si="2"/>
        <v>0</v>
      </c>
      <c r="M25" s="75">
        <f t="shared" si="3"/>
        <v>0</v>
      </c>
      <c r="N25" s="75">
        <f t="shared" si="4"/>
        <v>0</v>
      </c>
      <c r="O25" s="75">
        <f t="shared" si="5"/>
        <v>0</v>
      </c>
      <c r="P25" s="75">
        <f t="shared" si="6"/>
        <v>0</v>
      </c>
      <c r="Q25" s="75">
        <f t="shared" si="7"/>
        <v>0</v>
      </c>
      <c r="R25" s="76"/>
      <c r="S25" s="77">
        <f t="shared" si="8"/>
        <v>0</v>
      </c>
      <c r="T25" s="75">
        <f t="shared" si="9"/>
        <v>0</v>
      </c>
      <c r="U25" s="78"/>
      <c r="V25" s="79">
        <f t="shared" si="10"/>
        <v>0</v>
      </c>
    </row>
    <row r="26" spans="1:22" ht="12.75">
      <c r="A26" s="69"/>
      <c r="B26" s="69"/>
      <c r="C26" s="70"/>
      <c r="D26" s="70"/>
      <c r="E26" s="71"/>
      <c r="F26" s="71"/>
      <c r="G26" s="72"/>
      <c r="H26" s="73"/>
      <c r="I26" s="74"/>
      <c r="J26" s="75">
        <f t="shared" si="0"/>
        <v>0</v>
      </c>
      <c r="K26" s="75">
        <f t="shared" si="1"/>
        <v>0</v>
      </c>
      <c r="L26" s="75">
        <f t="shared" si="2"/>
        <v>0</v>
      </c>
      <c r="M26" s="75">
        <f t="shared" si="3"/>
        <v>0</v>
      </c>
      <c r="N26" s="75">
        <f t="shared" si="4"/>
        <v>0</v>
      </c>
      <c r="O26" s="75">
        <f t="shared" si="5"/>
        <v>0</v>
      </c>
      <c r="P26" s="75">
        <f t="shared" si="6"/>
        <v>0</v>
      </c>
      <c r="Q26" s="75">
        <f t="shared" si="7"/>
        <v>0</v>
      </c>
      <c r="R26" s="76"/>
      <c r="S26" s="77">
        <f t="shared" si="8"/>
        <v>0</v>
      </c>
      <c r="T26" s="75">
        <f t="shared" si="9"/>
        <v>0</v>
      </c>
      <c r="U26" s="78"/>
      <c r="V26" s="79">
        <f t="shared" si="10"/>
        <v>0</v>
      </c>
    </row>
    <row r="27" spans="1:22" ht="12.75">
      <c r="A27" s="69"/>
      <c r="B27" s="69"/>
      <c r="C27" s="70"/>
      <c r="D27" s="70"/>
      <c r="E27" s="71"/>
      <c r="F27" s="71"/>
      <c r="G27" s="72"/>
      <c r="H27" s="73"/>
      <c r="I27" s="74"/>
      <c r="J27" s="75">
        <f t="shared" si="0"/>
        <v>0</v>
      </c>
      <c r="K27" s="75">
        <f t="shared" si="1"/>
        <v>0</v>
      </c>
      <c r="L27" s="75">
        <f t="shared" si="2"/>
        <v>0</v>
      </c>
      <c r="M27" s="75">
        <f t="shared" si="3"/>
        <v>0</v>
      </c>
      <c r="N27" s="75">
        <f t="shared" si="4"/>
        <v>0</v>
      </c>
      <c r="O27" s="75">
        <f t="shared" si="5"/>
        <v>0</v>
      </c>
      <c r="P27" s="75">
        <f t="shared" si="6"/>
        <v>0</v>
      </c>
      <c r="Q27" s="75">
        <f t="shared" si="7"/>
        <v>0</v>
      </c>
      <c r="R27" s="76"/>
      <c r="S27" s="77">
        <f t="shared" si="8"/>
        <v>0</v>
      </c>
      <c r="T27" s="75">
        <f t="shared" si="9"/>
        <v>0</v>
      </c>
      <c r="U27" s="78"/>
      <c r="V27" s="79">
        <f t="shared" si="10"/>
        <v>0</v>
      </c>
    </row>
    <row r="28" spans="1:22" ht="12.75">
      <c r="A28" s="69"/>
      <c r="B28" s="69"/>
      <c r="C28" s="70"/>
      <c r="D28" s="70"/>
      <c r="E28" s="71"/>
      <c r="F28" s="71"/>
      <c r="G28" s="72"/>
      <c r="H28" s="73"/>
      <c r="I28" s="74"/>
      <c r="J28" s="75">
        <f t="shared" si="0"/>
        <v>0</v>
      </c>
      <c r="K28" s="75">
        <f t="shared" si="1"/>
        <v>0</v>
      </c>
      <c r="L28" s="75">
        <f t="shared" si="2"/>
        <v>0</v>
      </c>
      <c r="M28" s="75">
        <f t="shared" si="3"/>
        <v>0</v>
      </c>
      <c r="N28" s="75">
        <f t="shared" si="4"/>
        <v>0</v>
      </c>
      <c r="O28" s="75">
        <f t="shared" si="5"/>
        <v>0</v>
      </c>
      <c r="P28" s="75">
        <f t="shared" si="6"/>
        <v>0</v>
      </c>
      <c r="Q28" s="75">
        <f t="shared" si="7"/>
        <v>0</v>
      </c>
      <c r="R28" s="76"/>
      <c r="S28" s="77">
        <f t="shared" si="8"/>
        <v>0</v>
      </c>
      <c r="T28" s="75">
        <f t="shared" si="9"/>
        <v>0</v>
      </c>
      <c r="U28" s="78"/>
      <c r="V28" s="79">
        <f t="shared" si="10"/>
        <v>0</v>
      </c>
    </row>
    <row r="29" spans="1:22" ht="12.75">
      <c r="A29" s="69"/>
      <c r="B29" s="69"/>
      <c r="C29" s="70"/>
      <c r="D29" s="70"/>
      <c r="E29" s="71"/>
      <c r="F29" s="71"/>
      <c r="G29" s="72"/>
      <c r="H29" s="73"/>
      <c r="I29" s="74"/>
      <c r="J29" s="75">
        <f t="shared" si="0"/>
        <v>0</v>
      </c>
      <c r="K29" s="75">
        <f t="shared" si="1"/>
        <v>0</v>
      </c>
      <c r="L29" s="75">
        <f t="shared" si="2"/>
        <v>0</v>
      </c>
      <c r="M29" s="75">
        <f t="shared" si="3"/>
        <v>0</v>
      </c>
      <c r="N29" s="75">
        <f t="shared" si="4"/>
        <v>0</v>
      </c>
      <c r="O29" s="75">
        <f t="shared" si="5"/>
        <v>0</v>
      </c>
      <c r="P29" s="75">
        <f t="shared" si="6"/>
        <v>0</v>
      </c>
      <c r="Q29" s="75">
        <f t="shared" si="7"/>
        <v>0</v>
      </c>
      <c r="R29" s="76"/>
      <c r="S29" s="77">
        <f t="shared" si="8"/>
        <v>0</v>
      </c>
      <c r="T29" s="75">
        <f t="shared" si="9"/>
        <v>0</v>
      </c>
      <c r="U29" s="78"/>
      <c r="V29" s="79">
        <f t="shared" si="10"/>
        <v>0</v>
      </c>
    </row>
    <row r="30" spans="1:22" ht="12.75">
      <c r="A30" s="69"/>
      <c r="B30" s="69"/>
      <c r="C30" s="70"/>
      <c r="D30" s="70"/>
      <c r="E30" s="71"/>
      <c r="F30" s="71"/>
      <c r="G30" s="72"/>
      <c r="H30" s="73"/>
      <c r="I30" s="74"/>
      <c r="J30" s="75">
        <f t="shared" si="0"/>
        <v>0</v>
      </c>
      <c r="K30" s="75">
        <f t="shared" si="1"/>
        <v>0</v>
      </c>
      <c r="L30" s="75">
        <f t="shared" si="2"/>
        <v>0</v>
      </c>
      <c r="M30" s="75">
        <f t="shared" si="3"/>
        <v>0</v>
      </c>
      <c r="N30" s="75">
        <f t="shared" si="4"/>
        <v>0</v>
      </c>
      <c r="O30" s="75">
        <f t="shared" si="5"/>
        <v>0</v>
      </c>
      <c r="P30" s="75">
        <f t="shared" si="6"/>
        <v>0</v>
      </c>
      <c r="Q30" s="75">
        <f t="shared" si="7"/>
        <v>0</v>
      </c>
      <c r="R30" s="76"/>
      <c r="S30" s="77">
        <f t="shared" si="8"/>
        <v>0</v>
      </c>
      <c r="T30" s="75">
        <f t="shared" si="9"/>
        <v>0</v>
      </c>
      <c r="U30" s="78"/>
      <c r="V30" s="79">
        <f t="shared" si="10"/>
        <v>0</v>
      </c>
    </row>
    <row r="31" spans="1:22" ht="12.75">
      <c r="A31" s="69"/>
      <c r="B31" s="69"/>
      <c r="C31" s="70"/>
      <c r="D31" s="70"/>
      <c r="E31" s="71"/>
      <c r="F31" s="71"/>
      <c r="G31" s="72"/>
      <c r="H31" s="73"/>
      <c r="I31" s="74"/>
      <c r="J31" s="75">
        <f t="shared" si="0"/>
        <v>0</v>
      </c>
      <c r="K31" s="75">
        <f t="shared" si="1"/>
        <v>0</v>
      </c>
      <c r="L31" s="75">
        <f t="shared" si="2"/>
        <v>0</v>
      </c>
      <c r="M31" s="75">
        <f t="shared" si="3"/>
        <v>0</v>
      </c>
      <c r="N31" s="75">
        <f t="shared" si="4"/>
        <v>0</v>
      </c>
      <c r="O31" s="75">
        <f t="shared" si="5"/>
        <v>0</v>
      </c>
      <c r="P31" s="75">
        <f t="shared" si="6"/>
        <v>0</v>
      </c>
      <c r="Q31" s="75">
        <f t="shared" si="7"/>
        <v>0</v>
      </c>
      <c r="R31" s="76"/>
      <c r="S31" s="77">
        <f t="shared" si="8"/>
        <v>0</v>
      </c>
      <c r="T31" s="75">
        <f t="shared" si="9"/>
        <v>0</v>
      </c>
      <c r="U31" s="78"/>
      <c r="V31" s="79">
        <f t="shared" si="10"/>
        <v>0</v>
      </c>
    </row>
    <row r="32" spans="1:22" ht="12.75">
      <c r="A32" s="69"/>
      <c r="B32" s="69"/>
      <c r="C32" s="70"/>
      <c r="D32" s="70"/>
      <c r="E32" s="71"/>
      <c r="F32" s="71"/>
      <c r="G32" s="72"/>
      <c r="H32" s="73"/>
      <c r="I32" s="74"/>
      <c r="J32" s="75">
        <f t="shared" si="0"/>
        <v>0</v>
      </c>
      <c r="K32" s="75">
        <f t="shared" si="1"/>
        <v>0</v>
      </c>
      <c r="L32" s="75">
        <f t="shared" si="2"/>
        <v>0</v>
      </c>
      <c r="M32" s="75">
        <f t="shared" si="3"/>
        <v>0</v>
      </c>
      <c r="N32" s="75">
        <f t="shared" si="4"/>
        <v>0</v>
      </c>
      <c r="O32" s="75">
        <f t="shared" si="5"/>
        <v>0</v>
      </c>
      <c r="P32" s="75">
        <f t="shared" si="6"/>
        <v>0</v>
      </c>
      <c r="Q32" s="75">
        <f t="shared" si="7"/>
        <v>0</v>
      </c>
      <c r="R32" s="76"/>
      <c r="S32" s="77">
        <f t="shared" si="8"/>
        <v>0</v>
      </c>
      <c r="T32" s="75">
        <f t="shared" si="9"/>
        <v>0</v>
      </c>
      <c r="U32" s="78"/>
      <c r="V32" s="79">
        <f t="shared" si="10"/>
        <v>0</v>
      </c>
    </row>
    <row r="33" spans="1:22" ht="12.75">
      <c r="A33" s="69"/>
      <c r="B33" s="69"/>
      <c r="C33" s="70"/>
      <c r="D33" s="70"/>
      <c r="E33" s="71"/>
      <c r="F33" s="71"/>
      <c r="G33" s="72"/>
      <c r="H33" s="73"/>
      <c r="I33" s="74"/>
      <c r="J33" s="75">
        <f t="shared" si="0"/>
        <v>0</v>
      </c>
      <c r="K33" s="75">
        <f t="shared" si="1"/>
        <v>0</v>
      </c>
      <c r="L33" s="75">
        <f t="shared" si="2"/>
        <v>0</v>
      </c>
      <c r="M33" s="75">
        <f t="shared" si="3"/>
        <v>0</v>
      </c>
      <c r="N33" s="75">
        <f t="shared" si="4"/>
        <v>0</v>
      </c>
      <c r="O33" s="75">
        <f t="shared" si="5"/>
        <v>0</v>
      </c>
      <c r="P33" s="75">
        <f t="shared" si="6"/>
        <v>0</v>
      </c>
      <c r="Q33" s="75">
        <f t="shared" si="7"/>
        <v>0</v>
      </c>
      <c r="R33" s="76"/>
      <c r="S33" s="77">
        <f t="shared" si="8"/>
        <v>0</v>
      </c>
      <c r="T33" s="75">
        <f t="shared" si="9"/>
        <v>0</v>
      </c>
      <c r="U33" s="78"/>
      <c r="V33" s="79">
        <f t="shared" si="10"/>
        <v>0</v>
      </c>
    </row>
    <row r="34" spans="1:22" ht="12.75">
      <c r="A34" s="69"/>
      <c r="B34" s="69"/>
      <c r="C34" s="70"/>
      <c r="D34" s="70"/>
      <c r="E34" s="71"/>
      <c r="F34" s="71"/>
      <c r="G34" s="72"/>
      <c r="H34" s="73"/>
      <c r="I34" s="74"/>
      <c r="J34" s="75">
        <f t="shared" si="0"/>
        <v>0</v>
      </c>
      <c r="K34" s="75">
        <f t="shared" si="1"/>
        <v>0</v>
      </c>
      <c r="L34" s="75">
        <f t="shared" si="2"/>
        <v>0</v>
      </c>
      <c r="M34" s="75">
        <f t="shared" si="3"/>
        <v>0</v>
      </c>
      <c r="N34" s="75">
        <f t="shared" si="4"/>
        <v>0</v>
      </c>
      <c r="O34" s="75">
        <f t="shared" si="5"/>
        <v>0</v>
      </c>
      <c r="P34" s="75">
        <f t="shared" si="6"/>
        <v>0</v>
      </c>
      <c r="Q34" s="75">
        <f t="shared" si="7"/>
        <v>0</v>
      </c>
      <c r="R34" s="76"/>
      <c r="S34" s="77">
        <f t="shared" si="8"/>
        <v>0</v>
      </c>
      <c r="T34" s="75">
        <f t="shared" si="9"/>
        <v>0</v>
      </c>
      <c r="U34" s="78"/>
      <c r="V34" s="79">
        <f t="shared" si="10"/>
        <v>0</v>
      </c>
    </row>
    <row r="35" spans="1:22" ht="12.75">
      <c r="A35" s="69"/>
      <c r="B35" s="69"/>
      <c r="C35" s="70"/>
      <c r="D35" s="70"/>
      <c r="E35" s="71"/>
      <c r="F35" s="71"/>
      <c r="G35" s="72"/>
      <c r="H35" s="73"/>
      <c r="I35" s="74"/>
      <c r="J35" s="75">
        <f t="shared" si="0"/>
        <v>0</v>
      </c>
      <c r="K35" s="75">
        <f t="shared" si="1"/>
        <v>0</v>
      </c>
      <c r="L35" s="75">
        <f t="shared" si="2"/>
        <v>0</v>
      </c>
      <c r="M35" s="75">
        <f t="shared" si="3"/>
        <v>0</v>
      </c>
      <c r="N35" s="75">
        <f t="shared" si="4"/>
        <v>0</v>
      </c>
      <c r="O35" s="75">
        <f t="shared" si="5"/>
        <v>0</v>
      </c>
      <c r="P35" s="75">
        <f t="shared" si="6"/>
        <v>0</v>
      </c>
      <c r="Q35" s="75">
        <f t="shared" si="7"/>
        <v>0</v>
      </c>
      <c r="R35" s="76"/>
      <c r="S35" s="77">
        <f t="shared" si="8"/>
        <v>0</v>
      </c>
      <c r="T35" s="75">
        <f t="shared" si="9"/>
        <v>0</v>
      </c>
      <c r="U35" s="78"/>
      <c r="V35" s="79">
        <f t="shared" si="10"/>
        <v>0</v>
      </c>
    </row>
    <row r="36" spans="1:22" ht="12.75">
      <c r="A36" s="69"/>
      <c r="B36" s="69"/>
      <c r="C36" s="70"/>
      <c r="D36" s="70"/>
      <c r="E36" s="71"/>
      <c r="F36" s="71"/>
      <c r="G36" s="72"/>
      <c r="H36" s="73"/>
      <c r="I36" s="74"/>
      <c r="J36" s="75">
        <f t="shared" si="0"/>
        <v>0</v>
      </c>
      <c r="K36" s="75">
        <f t="shared" si="1"/>
        <v>0</v>
      </c>
      <c r="L36" s="75">
        <f t="shared" si="2"/>
        <v>0</v>
      </c>
      <c r="M36" s="75">
        <f t="shared" si="3"/>
        <v>0</v>
      </c>
      <c r="N36" s="75">
        <f t="shared" si="4"/>
        <v>0</v>
      </c>
      <c r="O36" s="75">
        <f t="shared" si="5"/>
        <v>0</v>
      </c>
      <c r="P36" s="75">
        <f t="shared" si="6"/>
        <v>0</v>
      </c>
      <c r="Q36" s="75">
        <f t="shared" si="7"/>
        <v>0</v>
      </c>
      <c r="R36" s="76"/>
      <c r="S36" s="77">
        <f t="shared" si="8"/>
        <v>0</v>
      </c>
      <c r="T36" s="75">
        <f t="shared" si="9"/>
        <v>0</v>
      </c>
      <c r="U36" s="78"/>
      <c r="V36" s="79">
        <f t="shared" si="10"/>
        <v>0</v>
      </c>
    </row>
    <row r="37" spans="1:22" ht="13.5">
      <c r="A37" s="80"/>
      <c r="B37" s="80"/>
      <c r="C37" s="81"/>
      <c r="D37" s="81"/>
      <c r="E37" s="82"/>
      <c r="F37" s="82"/>
      <c r="G37" s="83"/>
      <c r="H37" s="73"/>
      <c r="I37" s="74"/>
      <c r="J37" s="75">
        <f t="shared" si="0"/>
        <v>0</v>
      </c>
      <c r="K37" s="75">
        <f t="shared" si="1"/>
        <v>0</v>
      </c>
      <c r="L37" s="75">
        <f t="shared" si="2"/>
        <v>0</v>
      </c>
      <c r="M37" s="75">
        <f t="shared" si="3"/>
        <v>0</v>
      </c>
      <c r="N37" s="75">
        <f t="shared" si="4"/>
        <v>0</v>
      </c>
      <c r="O37" s="75">
        <f t="shared" si="5"/>
        <v>0</v>
      </c>
      <c r="P37" s="75">
        <f t="shared" si="6"/>
        <v>0</v>
      </c>
      <c r="Q37" s="75">
        <f t="shared" si="7"/>
        <v>0</v>
      </c>
      <c r="R37" s="76"/>
      <c r="S37" s="77">
        <f t="shared" si="8"/>
        <v>0</v>
      </c>
      <c r="T37" s="75">
        <f t="shared" si="9"/>
        <v>0</v>
      </c>
      <c r="U37" s="78"/>
      <c r="V37" s="79">
        <f t="shared" si="10"/>
        <v>0</v>
      </c>
    </row>
    <row r="38" spans="1:25" ht="15.75">
      <c r="A38" s="84" t="s">
        <v>26</v>
      </c>
      <c r="B38" s="84"/>
      <c r="C38" s="84"/>
      <c r="D38" s="84"/>
      <c r="E38" s="85"/>
      <c r="F38" s="85"/>
      <c r="G38" s="85"/>
      <c r="H38" s="85"/>
      <c r="I38" s="86" t="s">
        <v>27</v>
      </c>
      <c r="J38" s="87">
        <f>SUM(J8:J37)</f>
        <v>0</v>
      </c>
      <c r="K38" s="88"/>
      <c r="L38" s="88"/>
      <c r="M38" s="88"/>
      <c r="N38" s="88"/>
      <c r="O38" s="88"/>
      <c r="P38" s="88"/>
      <c r="Q38" s="88"/>
      <c r="R38" s="88"/>
      <c r="S38" s="88"/>
      <c r="T38" s="87">
        <f>SUM(T8:T37)</f>
        <v>0</v>
      </c>
      <c r="U38" s="87">
        <f>SUM(U8:U37)</f>
        <v>0</v>
      </c>
      <c r="V38" s="18"/>
      <c r="W38" s="89"/>
      <c r="X38" s="89"/>
      <c r="Y38" s="89"/>
    </row>
    <row r="39" ht="15"/>
    <row r="40" ht="23.25"/>
    <row r="41" ht="23.25"/>
    <row r="42" ht="23.25"/>
    <row r="43" ht="23.25"/>
    <row r="44" ht="23.25"/>
    <row r="45" ht="23.25"/>
    <row r="46" ht="15.75"/>
    <row r="47" ht="15"/>
    <row r="48" ht="15.75"/>
    <row r="49" ht="15.75"/>
    <row r="50" ht="15"/>
    <row r="51" ht="15"/>
    <row r="52" ht="15"/>
    <row r="53" ht="15"/>
    <row r="54" ht="15"/>
    <row r="55" ht="15"/>
    <row r="56" ht="15"/>
    <row r="57" ht="15.75" customHeight="1"/>
    <row r="58" ht="15"/>
    <row r="59" ht="15"/>
    <row r="60" ht="15"/>
    <row r="61" ht="15.75" customHeight="1"/>
    <row r="62" ht="15"/>
    <row r="63" ht="15.75" customHeight="1"/>
    <row r="64" ht="14.25"/>
    <row r="65" ht="14.25"/>
    <row r="66" ht="15"/>
    <row r="67" ht="15"/>
    <row r="68" ht="15"/>
    <row r="69" ht="15"/>
    <row r="70" ht="15"/>
    <row r="71" ht="15"/>
    <row r="72" ht="15"/>
    <row r="73" ht="15"/>
  </sheetData>
  <sheetProtection selectLockedCells="1" selectUnlockedCells="1"/>
  <mergeCells count="8">
    <mergeCell ref="R1:R6"/>
    <mergeCell ref="S1:S6"/>
    <mergeCell ref="C3:F3"/>
    <mergeCell ref="G5:J5"/>
    <mergeCell ref="U5:V5"/>
    <mergeCell ref="U6:V6"/>
    <mergeCell ref="A38:D38"/>
    <mergeCell ref="E38:H38"/>
  </mergeCells>
  <conditionalFormatting sqref="K8:N37">
    <cfRule type="expression" priority="1" dxfId="0" stopIfTrue="1">
      <formula>I8="Bus + Bahn"</formula>
    </cfRule>
    <cfRule type="expression" priority="2" dxfId="1" stopIfTrue="1">
      <formula>1</formula>
    </cfRule>
  </conditionalFormatting>
  <conditionalFormatting sqref="O8:P37">
    <cfRule type="expression" priority="3" dxfId="0" stopIfTrue="1">
      <formula>L8="Bus + Bahn"</formula>
    </cfRule>
    <cfRule type="expression" priority="4" dxfId="1" stopIfTrue="1">
      <formula>1</formula>
    </cfRule>
  </conditionalFormatting>
  <conditionalFormatting sqref="Q8:S37">
    <cfRule type="expression" priority="5" dxfId="0" stopIfTrue="1">
      <formula>M8="Bus + Bahn"</formula>
    </cfRule>
    <cfRule type="expression" priority="6" dxfId="1" stopIfTrue="1">
      <formula>1</formula>
    </cfRule>
  </conditionalFormatting>
  <dataValidations count="8">
    <dataValidation type="date" operator="greaterThanOrEqual" allowBlank="1" showErrorMessage="1" errorTitle="&quot;bis&quot; ist ungültig" error="Bitte ein Datum ab dem &quot;von&quot;-Datum eingeben oder nichts" sqref="B8:B37">
      <formula1>A8</formula1>
    </dataValidation>
    <dataValidation type="date" operator="greaterThanOrEqual" allowBlank="1" showErrorMessage="1" errorTitle="Falscher Datentyp" error="Bitte ein Datum oder nichts eingeben!" sqref="A8:A37">
      <formula1>38353</formula1>
    </dataValidation>
    <dataValidation type="time" allowBlank="1" showErrorMessage="1" errorTitle="Zeiteingabe" error="Uhrzeiten bitte eingeben im Format SS:MM (Stunden und Minuten mit Doppelpunkt dazwischen)" sqref="C8:C37">
      <formula1>0</formula1>
      <formula2>0.9993055555555556</formula2>
    </dataValidation>
    <dataValidation type="list" operator="equal" allowBlank="1" showErrorMessage="1" errorTitle="Bitte auswählen" error="Bitte eine Art aus der Auswahlliste wählen oder nichts eingeben" sqref="G8:G37">
      <formula1>Fahrzeuge</formula1>
    </dataValidation>
    <dataValidation type="decimal" operator="greaterThanOrEqual" allowBlank="1" showErrorMessage="1" errorTitle="nix negativ" error="km und Kosten können nicht negativ sein!" sqref="I8:I37">
      <formula1>0</formula1>
    </dataValidation>
    <dataValidation type="time" allowBlank="1" showErrorMessage="1" errorTitle="Zeiteingabe" error="Uhrzeiten bitte eingeben im Format SS:MM (Stunden und Minuten mit Doppelpunkt dazwischen).&#10;24:00 und 0:00 ungültig, bitte 23:59 eingeben!&#10;Bei Abwesenheit nach 0:01 Uhr bei &quot;Datum - bis&quot; Folgetag eintragen." sqref="D8:D37">
      <formula1>0.0006828703703703704</formula1>
      <formula2>0.9993055555555556</formula2>
    </dataValidation>
    <dataValidation type="list" showErrorMessage="1" error="Ungültiger Wert&#10;Auswahl E (Ehrenamtlich) &#10;oder H (Hauptamtlich)&#10;" sqref="G3">
      <formula1>$N$2:$O$2</formula1>
      <formula2>0</formula2>
    </dataValidation>
    <dataValidation errorStyle="warning" type="decimal" allowBlank="1" showErrorMessage="1" error="Übernachtungspauschale 20 Euro!&#10;Nachgewiesene Übernachtungskosten bis 120 Euro!&#10;Höhere Übernachtungskosten nur nach Genehmigung des Vorstandes!" sqref="U8:U37">
      <formula1>20</formula1>
      <formula2>120</formula2>
    </dataValidation>
  </dataValidations>
  <printOptions/>
  <pageMargins left="0.20972222222222223" right="0.20972222222222223" top="0.5402777777777777" bottom="0.4722222222222222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46"/>
  <sheetViews>
    <sheetView tabSelected="1" workbookViewId="0" topLeftCell="A25">
      <selection activeCell="B19" sqref="B19"/>
    </sheetView>
  </sheetViews>
  <sheetFormatPr defaultColWidth="10.28125" defaultRowHeight="12.75"/>
  <cols>
    <col min="1" max="1" width="6.00390625" style="90" customWidth="1"/>
    <col min="2" max="2" width="11.421875" style="90" customWidth="1"/>
    <col min="3" max="3" width="13.00390625" style="90" customWidth="1"/>
    <col min="4" max="4" width="14.00390625" style="90" customWidth="1"/>
    <col min="5" max="5" width="15.140625" style="90" customWidth="1"/>
    <col min="6" max="6" width="11.7109375" style="90" customWidth="1"/>
    <col min="7" max="7" width="16.421875" style="90" customWidth="1"/>
    <col min="8" max="8" width="14.28125" style="90" customWidth="1"/>
    <col min="9" max="9" width="14.140625" style="90" hidden="1" customWidth="1"/>
    <col min="10" max="16384" width="11.421875" style="90" customWidth="1"/>
  </cols>
  <sheetData>
    <row r="2" spans="2:9" s="91" customFormat="1" ht="33.75" customHeight="1">
      <c r="B2" s="92" t="s">
        <v>28</v>
      </c>
      <c r="C2" s="92"/>
      <c r="D2" s="92"/>
      <c r="E2" s="93">
        <f>IF(UPPER(Aufstellung!G3)="E","Ehrenamtlich",IF(UPPER(Aufstellung!G3)="H","Hauptamtlich","Eingabe in &lt;Aufstellung&gt; fehlt!"))</f>
        <v>0</v>
      </c>
      <c r="F2" s="93"/>
      <c r="G2" s="93"/>
      <c r="H2" s="94"/>
      <c r="I2" s="94"/>
    </row>
    <row r="3" spans="1:256" ht="33.75" customHeight="1">
      <c r="A3"/>
      <c r="B3" s="95"/>
      <c r="C3" s="96" t="s">
        <v>29</v>
      </c>
      <c r="D3" s="96"/>
      <c r="E3" s="96"/>
      <c r="F3" s="96"/>
      <c r="G3" s="97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7" s="98" customFormat="1" ht="18.75" customHeight="1">
      <c r="B4" s="99" t="s">
        <v>30</v>
      </c>
      <c r="C4" s="100"/>
      <c r="D4" s="100"/>
      <c r="E4" s="100"/>
      <c r="F4" s="100"/>
      <c r="G4" s="100"/>
    </row>
    <row r="5" spans="1:256" ht="19.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/>
      <c r="B6" s="101">
        <f>IF(Aufstellung!G3="E","Ehrenamtliche Tätigkeit",IF(Aufstellung!G3="H","Hauptamtliche Tätigkeit","Tätigkeit in Abrechnung angeben"))</f>
        <v>0</v>
      </c>
      <c r="C6" s="101"/>
      <c r="D6" s="102" t="s">
        <v>31</v>
      </c>
      <c r="E6" s="103"/>
      <c r="F6" s="102" t="s">
        <v>32</v>
      </c>
      <c r="G6" s="10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B7" s="102" t="s">
        <v>33</v>
      </c>
      <c r="C7" s="102"/>
      <c r="D7" s="105"/>
      <c r="E7" s="105"/>
      <c r="F7" s="105"/>
      <c r="G7" s="105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/>
      <c r="B8" s="102" t="s">
        <v>34</v>
      </c>
      <c r="C8" s="102"/>
      <c r="D8" s="105"/>
      <c r="E8" s="105"/>
      <c r="F8" s="105"/>
      <c r="G8" s="105"/>
      <c r="H8"/>
      <c r="I8" s="4" t="s">
        <v>35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/>
      <c r="B9" s="102" t="s">
        <v>36</v>
      </c>
      <c r="C9" s="102"/>
      <c r="D9" s="105"/>
      <c r="E9" s="105"/>
      <c r="F9" s="105"/>
      <c r="G9" s="105"/>
      <c r="I9" s="106">
        <f ca="1">TODAY()</f>
        <v>44788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/>
      <c r="B10" s="102" t="s">
        <v>37</v>
      </c>
      <c r="C10" s="102"/>
      <c r="D10" s="102" t="s">
        <v>38</v>
      </c>
      <c r="E10" s="105"/>
      <c r="F10" s="105"/>
      <c r="G10" s="105"/>
      <c r="I10" s="107">
        <f ca="1">"31.12."&amp;YEAR(TODAY())-1</f>
        <v>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/>
      <c r="B11" s="102"/>
      <c r="C11" s="102"/>
      <c r="D11" s="102" t="s">
        <v>39</v>
      </c>
      <c r="E11" s="104"/>
      <c r="F11" s="102" t="s">
        <v>40</v>
      </c>
      <c r="G11" s="108"/>
      <c r="H11" s="106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/>
      <c r="B12" s="102" t="s">
        <v>41</v>
      </c>
      <c r="C12" s="109"/>
      <c r="D12" s="109"/>
      <c r="E12" s="109"/>
      <c r="F12" s="110" t="s">
        <v>42</v>
      </c>
      <c r="G12" s="111"/>
      <c r="H12" s="106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7.75" customHeight="1">
      <c r="A13"/>
      <c r="B13" s="102" t="s">
        <v>43</v>
      </c>
      <c r="C13" s="102"/>
      <c r="D13" s="112"/>
      <c r="E13" s="113">
        <f>IF(C4=""," Zuständiger Verband?",IF(OR(E6="",G6="")," Bitte oben Monat und Jahr eintragen!",IF(D7=""," Bitte den Namen angeben",IF(D8=""," Bitte Anschrift angeben",IF(D9=""," Bitte die Funktion angeben",IF(D13="","Bitte Tagesdatum eingeben",""))))))</f>
        <v>0</v>
      </c>
      <c r="F13" s="113"/>
      <c r="G13" s="113"/>
      <c r="H13" s="114"/>
      <c r="I13" s="95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9" s="91" customFormat="1" ht="21" customHeight="1">
      <c r="B15" s="115"/>
      <c r="C15" s="116"/>
      <c r="D15" s="117" t="s">
        <v>44</v>
      </c>
      <c r="E15" s="117"/>
      <c r="F15" s="116"/>
      <c r="G15" s="118"/>
      <c r="H15" s="94"/>
      <c r="I15" s="94"/>
    </row>
    <row r="16" spans="2:9" s="119" customFormat="1" ht="15" customHeight="1">
      <c r="B16" s="120"/>
      <c r="C16" s="121" t="s">
        <v>45</v>
      </c>
      <c r="D16" s="121"/>
      <c r="E16" s="122"/>
      <c r="F16" s="123" t="s">
        <v>46</v>
      </c>
      <c r="G16" s="124" t="s">
        <v>22</v>
      </c>
      <c r="H16" s="94"/>
      <c r="I16" s="94"/>
    </row>
    <row r="17" spans="2:9" s="91" customFormat="1" ht="15" customHeight="1">
      <c r="B17" s="125" t="s">
        <v>47</v>
      </c>
      <c r="C17" s="125"/>
      <c r="D17" s="125" t="s">
        <v>48</v>
      </c>
      <c r="E17" s="126">
        <v>0</v>
      </c>
      <c r="F17" s="127" t="s">
        <v>49</v>
      </c>
      <c r="G17" s="128">
        <f>-(E17*5.6)</f>
        <v>0</v>
      </c>
      <c r="H17" s="94"/>
      <c r="I17" s="94"/>
    </row>
    <row r="18" spans="2:9" s="91" customFormat="1" ht="15" customHeight="1">
      <c r="B18" s="129"/>
      <c r="C18" s="129"/>
      <c r="D18" s="129"/>
      <c r="E18" s="129"/>
      <c r="F18" s="127"/>
      <c r="G18" s="130"/>
      <c r="H18" s="94"/>
      <c r="I18" s="94"/>
    </row>
    <row r="19" spans="2:7" s="91" customFormat="1" ht="15" customHeight="1">
      <c r="B19" s="129"/>
      <c r="C19" s="129"/>
      <c r="D19" s="129"/>
      <c r="E19" s="129"/>
      <c r="F19" s="131"/>
      <c r="G19" s="130"/>
    </row>
    <row r="20" spans="2:7" s="91" customFormat="1" ht="15" customHeight="1">
      <c r="B20" s="129"/>
      <c r="C20" s="129"/>
      <c r="D20" s="129"/>
      <c r="E20" s="129"/>
      <c r="F20" s="131"/>
      <c r="G20" s="130"/>
    </row>
    <row r="21" spans="2:7" s="91" customFormat="1" ht="15" customHeight="1">
      <c r="B21" s="129"/>
      <c r="C21" s="129"/>
      <c r="D21" s="129"/>
      <c r="E21" s="129"/>
      <c r="F21" s="131"/>
      <c r="G21" s="130"/>
    </row>
    <row r="22" spans="2:7" s="91" customFormat="1" ht="15" customHeight="1">
      <c r="B22" s="129"/>
      <c r="C22" s="129"/>
      <c r="D22" s="129"/>
      <c r="E22" s="129"/>
      <c r="F22" s="131"/>
      <c r="G22" s="130"/>
    </row>
    <row r="23" spans="2:7" s="91" customFormat="1" ht="15" customHeight="1">
      <c r="B23" s="129"/>
      <c r="C23" s="129"/>
      <c r="D23" s="129"/>
      <c r="E23" s="129"/>
      <c r="F23" s="131"/>
      <c r="G23" s="130"/>
    </row>
    <row r="24" spans="2:7" s="91" customFormat="1" ht="15" customHeight="1">
      <c r="B24" s="129"/>
      <c r="C24" s="129"/>
      <c r="D24" s="129"/>
      <c r="E24" s="129"/>
      <c r="F24" s="131"/>
      <c r="G24" s="130"/>
    </row>
    <row r="25" spans="2:7" s="91" customFormat="1" ht="15" customHeight="1">
      <c r="B25" s="129"/>
      <c r="C25" s="129"/>
      <c r="D25" s="129"/>
      <c r="E25" s="129"/>
      <c r="F25" s="131"/>
      <c r="G25" s="130"/>
    </row>
    <row r="26" spans="2:7" s="91" customFormat="1" ht="15" customHeight="1">
      <c r="B26" s="129"/>
      <c r="C26" s="129"/>
      <c r="D26" s="129"/>
      <c r="E26" s="129"/>
      <c r="F26" s="131"/>
      <c r="G26" s="130"/>
    </row>
    <row r="27" spans="2:7" s="91" customFormat="1" ht="15" customHeight="1">
      <c r="B27" s="132"/>
      <c r="C27" s="132"/>
      <c r="D27" s="132"/>
      <c r="E27" s="132"/>
      <c r="F27" s="131"/>
      <c r="G27" s="130"/>
    </row>
    <row r="28" spans="2:7" s="91" customFormat="1" ht="15" customHeight="1">
      <c r="B28" s="133" t="s">
        <v>50</v>
      </c>
      <c r="C28" s="133"/>
      <c r="D28" s="133"/>
      <c r="E28" s="134"/>
      <c r="F28" s="135" t="s">
        <v>51</v>
      </c>
      <c r="G28" s="136">
        <f>SUM(G16:G27)</f>
        <v>0</v>
      </c>
    </row>
    <row r="29" ht="15" customHeight="1"/>
    <row r="30" spans="2:9" s="91" customFormat="1" ht="19.5" customHeight="1">
      <c r="B30" s="137" t="s">
        <v>52</v>
      </c>
      <c r="C30" s="137"/>
      <c r="D30" s="137" t="s">
        <v>52</v>
      </c>
      <c r="E30" s="137"/>
      <c r="F30" s="137"/>
      <c r="G30" s="137"/>
      <c r="H30" s="94"/>
      <c r="I30" s="94"/>
    </row>
    <row r="31" spans="2:9" s="119" customFormat="1" ht="15" customHeight="1">
      <c r="B31" s="138" t="s">
        <v>53</v>
      </c>
      <c r="C31" s="138"/>
      <c r="D31" s="138"/>
      <c r="E31" s="138"/>
      <c r="F31" s="138"/>
      <c r="G31" s="123" t="s">
        <v>22</v>
      </c>
      <c r="H31" s="139"/>
      <c r="I31" s="94"/>
    </row>
    <row r="32" spans="2:9" s="91" customFormat="1" ht="15" customHeight="1">
      <c r="B32" s="140" t="s">
        <v>54</v>
      </c>
      <c r="C32" s="140"/>
      <c r="D32" s="140"/>
      <c r="E32" s="140"/>
      <c r="F32" s="140"/>
      <c r="G32" s="141">
        <f>Aufstellung!J38</f>
        <v>0</v>
      </c>
      <c r="H32" s="142"/>
      <c r="I32" s="94"/>
    </row>
    <row r="33" spans="2:9" s="91" customFormat="1" ht="15" customHeight="1">
      <c r="B33" s="140" t="s">
        <v>55</v>
      </c>
      <c r="C33" s="140"/>
      <c r="D33" s="140"/>
      <c r="E33" s="140"/>
      <c r="F33" s="140"/>
      <c r="G33" s="141">
        <f>Aufstellung!T38</f>
        <v>0</v>
      </c>
      <c r="H33" s="142"/>
      <c r="I33" s="94"/>
    </row>
    <row r="34" spans="2:9" s="91" customFormat="1" ht="15" customHeight="1">
      <c r="B34" s="140" t="s">
        <v>56</v>
      </c>
      <c r="C34" s="140"/>
      <c r="D34" s="140"/>
      <c r="E34" s="140"/>
      <c r="F34" s="140"/>
      <c r="G34" s="141">
        <f>Aufstellung!U38</f>
        <v>0</v>
      </c>
      <c r="H34" s="142"/>
      <c r="I34" s="94"/>
    </row>
    <row r="35" spans="2:9" s="91" customFormat="1" ht="15" customHeight="1">
      <c r="B35" s="140" t="s">
        <v>57</v>
      </c>
      <c r="C35" s="140"/>
      <c r="D35" s="140"/>
      <c r="E35" s="140"/>
      <c r="F35" s="140"/>
      <c r="G35" s="141">
        <f>G28</f>
        <v>0</v>
      </c>
      <c r="H35" s="142"/>
      <c r="I35" s="94"/>
    </row>
    <row r="36" spans="2:9" s="91" customFormat="1" ht="15" customHeight="1">
      <c r="B36" s="143"/>
      <c r="C36" s="144"/>
      <c r="D36" s="140" t="s">
        <v>58</v>
      </c>
      <c r="E36" s="140"/>
      <c r="F36" s="140"/>
      <c r="G36" s="141">
        <f>SUM(G32:G35)</f>
        <v>0</v>
      </c>
      <c r="H36" s="142"/>
      <c r="I36" s="94"/>
    </row>
    <row r="37" spans="2:9" s="91" customFormat="1" ht="15" customHeight="1">
      <c r="B37" s="142"/>
      <c r="C37" s="145"/>
      <c r="D37" s="140" t="s">
        <v>59</v>
      </c>
      <c r="E37" s="140"/>
      <c r="F37" s="140"/>
      <c r="G37" s="130">
        <v>0</v>
      </c>
      <c r="H37" s="142"/>
      <c r="I37" s="94"/>
    </row>
    <row r="38" spans="2:9" s="91" customFormat="1" ht="15" customHeight="1">
      <c r="B38" s="142"/>
      <c r="C38" s="145"/>
      <c r="D38" s="140" t="s">
        <v>60</v>
      </c>
      <c r="E38" s="140"/>
      <c r="F38" s="140"/>
      <c r="G38" s="146">
        <f>IF(G36-G37&lt;0,"Spende zu hoch",G36-G37)</f>
        <v>0</v>
      </c>
      <c r="H38" s="142"/>
      <c r="I38" s="94"/>
    </row>
    <row r="39" spans="2:9" s="91" customFormat="1" ht="9" customHeight="1">
      <c r="B39" s="142"/>
      <c r="C39" s="147"/>
      <c r="D39" s="148"/>
      <c r="E39" s="148"/>
      <c r="F39" s="148"/>
      <c r="G39" s="149"/>
      <c r="H39" s="142"/>
      <c r="I39" s="94"/>
    </row>
    <row r="40" spans="2:10" s="150" customFormat="1" ht="10.5" customHeight="1">
      <c r="B40" s="151" t="s">
        <v>61</v>
      </c>
      <c r="C40" s="151"/>
      <c r="D40" s="151"/>
      <c r="E40" s="151"/>
      <c r="F40" s="151"/>
      <c r="G40" s="151"/>
      <c r="H40" s="152"/>
      <c r="I40" s="152"/>
      <c r="J40" s="152"/>
    </row>
    <row r="41" spans="2:10" s="150" customFormat="1" ht="10.5" customHeight="1">
      <c r="B41" s="151" t="s">
        <v>62</v>
      </c>
      <c r="C41" s="151"/>
      <c r="D41" s="151"/>
      <c r="E41" s="151"/>
      <c r="F41" s="151"/>
      <c r="G41" s="151"/>
      <c r="H41" s="152"/>
      <c r="I41" s="152"/>
      <c r="J41" s="152"/>
    </row>
    <row r="42" spans="2:10" s="150" customFormat="1" ht="9" customHeight="1">
      <c r="B42" s="152"/>
      <c r="C42" s="152"/>
      <c r="D42" s="152"/>
      <c r="E42" s="152"/>
      <c r="F42" s="152"/>
      <c r="G42" s="152"/>
      <c r="H42" s="152"/>
      <c r="I42" s="152"/>
      <c r="J42" s="152"/>
    </row>
    <row r="43" spans="2:7" ht="15" customHeight="1">
      <c r="B43" s="153" t="s">
        <v>63</v>
      </c>
      <c r="C43" s="153"/>
      <c r="D43" s="153"/>
      <c r="E43" s="153"/>
      <c r="F43" s="153"/>
      <c r="G43" s="153"/>
    </row>
    <row r="44" spans="2:7" ht="15" customHeight="1">
      <c r="B44" s="154" t="s">
        <v>64</v>
      </c>
      <c r="C44" s="155"/>
      <c r="D44" s="155"/>
      <c r="E44" s="154" t="s">
        <v>65</v>
      </c>
      <c r="F44" s="154"/>
      <c r="G44" s="154"/>
    </row>
    <row r="45" spans="2:7" ht="15" customHeight="1">
      <c r="B45" s="154" t="s">
        <v>66</v>
      </c>
      <c r="C45" s="156">
        <f>G38</f>
        <v>0</v>
      </c>
      <c r="D45" s="157" t="s">
        <v>67</v>
      </c>
      <c r="E45" s="157"/>
      <c r="F45" s="157" t="s">
        <v>68</v>
      </c>
      <c r="G45" s="154"/>
    </row>
    <row r="46" spans="2:7" ht="15" customHeight="1">
      <c r="B46" s="154" t="s">
        <v>69</v>
      </c>
      <c r="C46" s="156">
        <f>G37</f>
        <v>0</v>
      </c>
      <c r="D46" s="157" t="s">
        <v>67</v>
      </c>
      <c r="E46" s="157"/>
      <c r="F46" s="157" t="s">
        <v>68</v>
      </c>
      <c r="G46" s="154"/>
    </row>
  </sheetData>
  <sheetProtection selectLockedCells="1" selectUnlockedCells="1"/>
  <mergeCells count="41">
    <mergeCell ref="B2:D2"/>
    <mergeCell ref="E2:G2"/>
    <mergeCell ref="C3:F3"/>
    <mergeCell ref="C4:G4"/>
    <mergeCell ref="B6:C6"/>
    <mergeCell ref="B7:C7"/>
    <mergeCell ref="D7:G7"/>
    <mergeCell ref="B8:C8"/>
    <mergeCell ref="D8:G8"/>
    <mergeCell ref="B9:C9"/>
    <mergeCell ref="D9:G9"/>
    <mergeCell ref="B10:C11"/>
    <mergeCell ref="E10:G10"/>
    <mergeCell ref="C12:E12"/>
    <mergeCell ref="B13:C13"/>
    <mergeCell ref="E13:G13"/>
    <mergeCell ref="D15:E15"/>
    <mergeCell ref="B17:C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D28"/>
    <mergeCell ref="B30:G30"/>
    <mergeCell ref="B31:F31"/>
    <mergeCell ref="B32:F32"/>
    <mergeCell ref="B33:F33"/>
    <mergeCell ref="B34:F34"/>
    <mergeCell ref="B35:F35"/>
    <mergeCell ref="D36:F36"/>
    <mergeCell ref="D37:F37"/>
    <mergeCell ref="D38:F38"/>
    <mergeCell ref="B43:G43"/>
    <mergeCell ref="C44:D44"/>
    <mergeCell ref="F44:G44"/>
  </mergeCells>
  <dataValidations count="3">
    <dataValidation type="decimal" operator="greaterThanOrEqual" allowBlank="1" showErrorMessage="1" error="negative Spende unzulässig" sqref="G37">
      <formula1>0</formula1>
    </dataValidation>
    <dataValidation type="whole" operator="greaterThanOrEqual" allowBlank="1" showErrorMessage="1" error="Bitte Abrechnungsjahr ab Jahr 2005 vierstellig eingeben!" sqref="G6">
      <formula1>2005</formula1>
    </dataValidation>
    <dataValidation type="list" sqref="D13">
      <formula1>$I$9:$I$11</formula1>
      <formula2>0</formula2>
    </dataValidation>
  </dataValidations>
  <printOptions/>
  <pageMargins left="0.7479166666666667" right="0.7479166666666667" top="0.6201388888888889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">
      <selection activeCell="F15" sqref="F15"/>
    </sheetView>
  </sheetViews>
  <sheetFormatPr defaultColWidth="10.28125" defaultRowHeight="12.75"/>
  <cols>
    <col min="1" max="1" width="17.8515625" style="0" customWidth="1"/>
    <col min="2" max="2" width="22.421875" style="0" customWidth="1"/>
    <col min="3" max="3" width="15.8515625" style="0" customWidth="1"/>
    <col min="4" max="4" width="11.00390625" style="0" customWidth="1"/>
    <col min="5" max="5" width="23.28125" style="0" customWidth="1"/>
    <col min="6" max="16384" width="11.00390625" style="0" customWidth="1"/>
  </cols>
  <sheetData>
    <row r="1" spans="1:5" ht="12.75">
      <c r="A1" s="158" t="s">
        <v>70</v>
      </c>
      <c r="B1" s="159"/>
      <c r="C1" s="160"/>
      <c r="D1" s="159"/>
      <c r="E1" s="159"/>
    </row>
    <row r="2" spans="1:9" ht="12.75">
      <c r="A2" s="161" t="s">
        <v>71</v>
      </c>
      <c r="B2" t="s">
        <v>72</v>
      </c>
      <c r="F2" s="162"/>
      <c r="G2" s="162"/>
      <c r="H2" s="162"/>
      <c r="I2" s="162"/>
    </row>
    <row r="3" spans="1:2" ht="12.75">
      <c r="A3" s="161"/>
      <c r="B3" t="s">
        <v>73</v>
      </c>
    </row>
    <row r="4" spans="1:2" ht="12.75">
      <c r="A4" s="161" t="s">
        <v>74</v>
      </c>
      <c r="B4" t="s">
        <v>75</v>
      </c>
    </row>
    <row r="5" spans="1:2" ht="12.75">
      <c r="A5" s="161"/>
      <c r="B5" t="s">
        <v>76</v>
      </c>
    </row>
    <row r="6" spans="1:2" ht="12.75">
      <c r="A6" s="161" t="s">
        <v>77</v>
      </c>
      <c r="B6" t="s">
        <v>78</v>
      </c>
    </row>
    <row r="7" spans="1:5" ht="12.75">
      <c r="A7" s="158" t="s">
        <v>79</v>
      </c>
      <c r="B7" s="159"/>
      <c r="C7" s="159"/>
      <c r="D7" s="159"/>
      <c r="E7" s="159"/>
    </row>
    <row r="8" spans="1:5" ht="12.75">
      <c r="A8" s="163" t="s">
        <v>80</v>
      </c>
      <c r="B8" s="159"/>
      <c r="C8" s="159"/>
      <c r="D8" s="159"/>
      <c r="E8" s="159"/>
    </row>
    <row r="9" spans="1:5" ht="12.75">
      <c r="A9" s="164" t="s">
        <v>81</v>
      </c>
      <c r="B9" s="165" t="s">
        <v>82</v>
      </c>
      <c r="C9" s="166" t="s">
        <v>83</v>
      </c>
      <c r="D9" s="162"/>
      <c r="E9" s="162"/>
    </row>
    <row r="10" spans="1:5" ht="12.75">
      <c r="A10" s="162"/>
      <c r="B10" s="166"/>
      <c r="C10" s="167" t="s">
        <v>84</v>
      </c>
      <c r="D10" s="167" t="s">
        <v>85</v>
      </c>
      <c r="E10" s="162"/>
    </row>
    <row r="11" spans="1:5" ht="12.75">
      <c r="A11" s="162"/>
      <c r="B11" s="162" t="s">
        <v>86</v>
      </c>
      <c r="C11" s="168">
        <v>6</v>
      </c>
      <c r="D11" s="168">
        <v>6</v>
      </c>
      <c r="E11" s="162"/>
    </row>
    <row r="12" spans="1:5" ht="12.75">
      <c r="A12" s="162"/>
      <c r="B12" s="162" t="s">
        <v>87</v>
      </c>
      <c r="C12" s="168">
        <v>8</v>
      </c>
      <c r="D12" s="168">
        <v>8</v>
      </c>
      <c r="E12" s="162"/>
    </row>
    <row r="13" spans="1:5" ht="12.75">
      <c r="A13" s="162"/>
      <c r="B13" s="162" t="s">
        <v>88</v>
      </c>
      <c r="C13" s="168">
        <v>9</v>
      </c>
      <c r="D13" s="169">
        <v>14</v>
      </c>
      <c r="E13" s="162"/>
    </row>
    <row r="14" spans="1:5" ht="12.75">
      <c r="A14" s="162"/>
      <c r="B14" s="162" t="s">
        <v>89</v>
      </c>
      <c r="C14" s="168">
        <v>15</v>
      </c>
      <c r="D14" s="169">
        <v>20</v>
      </c>
      <c r="E14" s="162"/>
    </row>
    <row r="15" spans="1:5" ht="12.75">
      <c r="A15" s="162"/>
      <c r="B15" s="162" t="s">
        <v>90</v>
      </c>
      <c r="C15" s="168">
        <v>18</v>
      </c>
      <c r="D15" s="169">
        <v>28</v>
      </c>
      <c r="E15" s="162"/>
    </row>
    <row r="16" spans="1:4" ht="12.75">
      <c r="A16" s="170"/>
      <c r="B16" s="165" t="s">
        <v>91</v>
      </c>
      <c r="C16" s="171" t="s">
        <v>92</v>
      </c>
      <c r="D16" s="167"/>
    </row>
    <row r="17" spans="1:5" ht="12.75">
      <c r="A17" s="170"/>
      <c r="B17" s="162" t="s">
        <v>93</v>
      </c>
      <c r="C17" s="169">
        <v>14</v>
      </c>
      <c r="D17" s="168"/>
      <c r="E17" s="167"/>
    </row>
    <row r="18" spans="1:5" ht="12.75">
      <c r="A18" s="162"/>
      <c r="B18" s="162" t="s">
        <v>94</v>
      </c>
      <c r="C18" s="169">
        <v>14</v>
      </c>
      <c r="D18" s="168"/>
      <c r="E18" s="168"/>
    </row>
    <row r="19" spans="1:5" ht="12.75">
      <c r="A19" s="162"/>
      <c r="B19" s="162" t="s">
        <v>95</v>
      </c>
      <c r="C19" s="169">
        <v>28</v>
      </c>
      <c r="D19" s="168"/>
      <c r="E19" s="168"/>
    </row>
    <row r="20" spans="1:5" ht="12.75">
      <c r="A20" s="162"/>
      <c r="C20" s="162"/>
      <c r="D20" s="168"/>
      <c r="E20" s="168"/>
    </row>
    <row r="21" spans="1:5" ht="12.75">
      <c r="A21" s="162" t="s">
        <v>96</v>
      </c>
      <c r="B21" s="172" t="s">
        <v>97</v>
      </c>
      <c r="C21" s="173"/>
      <c r="D21" s="173"/>
      <c r="E21" s="162"/>
    </row>
    <row r="22" spans="1:5" ht="12.75">
      <c r="A22" s="174"/>
      <c r="B22" s="172" t="s">
        <v>98</v>
      </c>
      <c r="C22" s="175"/>
      <c r="D22" s="175"/>
      <c r="E22" s="174"/>
    </row>
    <row r="23" spans="1:5" ht="12.75">
      <c r="A23" s="176" t="s">
        <v>99</v>
      </c>
      <c r="B23" s="177" t="s">
        <v>100</v>
      </c>
      <c r="C23" s="178">
        <v>0</v>
      </c>
      <c r="D23" s="177" t="s">
        <v>100</v>
      </c>
      <c r="E23" s="177"/>
    </row>
    <row r="24" spans="1:5" ht="12.75">
      <c r="A24" s="176"/>
      <c r="B24" s="174" t="s">
        <v>101</v>
      </c>
      <c r="C24" s="179" t="s">
        <v>102</v>
      </c>
      <c r="D24" s="174"/>
      <c r="E24" s="174"/>
    </row>
    <row r="25" spans="1:5" ht="12.75">
      <c r="A25" s="174"/>
      <c r="B25" s="174" t="s">
        <v>103</v>
      </c>
      <c r="C25" s="178">
        <v>0.2</v>
      </c>
      <c r="D25" s="174"/>
      <c r="E25" s="166"/>
    </row>
    <row r="26" spans="1:5" ht="12.75">
      <c r="A26" s="174"/>
      <c r="B26" s="174" t="s">
        <v>104</v>
      </c>
      <c r="C26" s="178">
        <v>0.2</v>
      </c>
      <c r="D26" s="174"/>
      <c r="E26" s="174"/>
    </row>
    <row r="27" spans="1:5" ht="12.75">
      <c r="A27" s="176"/>
      <c r="B27" s="174" t="s">
        <v>105</v>
      </c>
      <c r="C27" s="178">
        <v>0.3</v>
      </c>
      <c r="D27" s="174" t="s">
        <v>106</v>
      </c>
      <c r="E27" s="174"/>
    </row>
    <row r="28" spans="1:5" ht="12.75">
      <c r="A28" s="176"/>
      <c r="B28" s="180" t="s">
        <v>107</v>
      </c>
      <c r="C28" s="181"/>
      <c r="D28" s="180" t="s">
        <v>108</v>
      </c>
      <c r="E28" s="182"/>
    </row>
    <row r="29" spans="1:5" ht="12.75">
      <c r="A29" s="176" t="s">
        <v>109</v>
      </c>
      <c r="B29" s="174" t="s">
        <v>110</v>
      </c>
      <c r="C29" s="183" t="s">
        <v>111</v>
      </c>
      <c r="D29" s="174"/>
      <c r="E29" s="174"/>
    </row>
    <row r="30" spans="1:5" ht="12.75">
      <c r="A30" s="176" t="s">
        <v>112</v>
      </c>
      <c r="B30" s="174" t="s">
        <v>113</v>
      </c>
      <c r="C30" s="183" t="s">
        <v>114</v>
      </c>
      <c r="D30" s="174"/>
      <c r="E30" s="174"/>
    </row>
    <row r="31" spans="1:5" ht="12.75">
      <c r="A31" s="162"/>
      <c r="B31" s="177" t="s">
        <v>115</v>
      </c>
      <c r="C31" s="177"/>
      <c r="D31" s="177"/>
      <c r="E31" s="177"/>
    </row>
    <row r="32" spans="1:5" ht="12.75">
      <c r="A32" s="162"/>
      <c r="B32" s="162" t="s">
        <v>116</v>
      </c>
      <c r="C32" s="162"/>
      <c r="D32" s="162"/>
      <c r="E32" s="162"/>
    </row>
    <row r="33" spans="1:5" ht="12.75">
      <c r="A33" s="164" t="s">
        <v>117</v>
      </c>
      <c r="B33" s="162" t="s">
        <v>118</v>
      </c>
      <c r="C33" s="162"/>
      <c r="D33" s="162"/>
      <c r="E33" s="162"/>
    </row>
    <row r="34" spans="1:5" ht="12.75">
      <c r="A34" s="162"/>
      <c r="B34" s="162" t="s">
        <v>119</v>
      </c>
      <c r="C34" s="162"/>
      <c r="D34" s="162"/>
      <c r="E34" s="162"/>
    </row>
    <row r="35" spans="1:5" ht="12.75">
      <c r="A35" s="162"/>
      <c r="B35" s="162" t="s">
        <v>120</v>
      </c>
      <c r="C35" s="162"/>
      <c r="D35" s="162"/>
      <c r="E35" s="162"/>
    </row>
    <row r="36" spans="1:5" ht="12.75">
      <c r="A36" s="163" t="s">
        <v>121</v>
      </c>
      <c r="B36" s="159"/>
      <c r="C36" s="159"/>
      <c r="D36" s="159"/>
      <c r="E36" s="159"/>
    </row>
    <row r="37" ht="12.75">
      <c r="A37" s="184" t="s">
        <v>122</v>
      </c>
    </row>
    <row r="38" ht="12.75">
      <c r="A38" s="185" t="s">
        <v>123</v>
      </c>
    </row>
    <row r="39" ht="12.75">
      <c r="A39" s="184" t="s">
        <v>124</v>
      </c>
    </row>
    <row r="40" ht="12.75">
      <c r="A40" s="184" t="s">
        <v>125</v>
      </c>
    </row>
    <row r="41" ht="12.75">
      <c r="A41" s="184" t="s">
        <v>126</v>
      </c>
    </row>
    <row r="42" spans="1:5" ht="12.75">
      <c r="A42" s="163" t="s">
        <v>127</v>
      </c>
      <c r="B42" s="159"/>
      <c r="C42" s="159"/>
      <c r="D42" s="159"/>
      <c r="E42" s="159"/>
    </row>
    <row r="43" ht="12.75">
      <c r="A43" s="184" t="s">
        <v>128</v>
      </c>
    </row>
    <row r="44" ht="12.75">
      <c r="A44" s="184" t="s">
        <v>129</v>
      </c>
    </row>
    <row r="45" ht="12.75">
      <c r="A45" s="184" t="s">
        <v>130</v>
      </c>
    </row>
    <row r="46" ht="12.75">
      <c r="A46" s="184" t="s">
        <v>131</v>
      </c>
    </row>
    <row r="47" ht="12.75">
      <c r="A47" s="184" t="s">
        <v>132</v>
      </c>
    </row>
    <row r="48" ht="12.75">
      <c r="A48" t="s">
        <v>133</v>
      </c>
    </row>
    <row r="49" ht="12.75">
      <c r="A49" s="184" t="s">
        <v>134</v>
      </c>
    </row>
    <row r="50" ht="12.75">
      <c r="A50" t="s">
        <v>135</v>
      </c>
    </row>
    <row r="51" ht="12.75">
      <c r="A51" t="s">
        <v>136</v>
      </c>
    </row>
    <row r="52" ht="12.75">
      <c r="A52" t="s">
        <v>137</v>
      </c>
    </row>
    <row r="53" ht="12.75">
      <c r="A53" t="s">
        <v>138</v>
      </c>
    </row>
    <row r="54" ht="12.75">
      <c r="A54" t="s">
        <v>139</v>
      </c>
    </row>
    <row r="55" spans="1:5" ht="12.75">
      <c r="A55" s="163" t="s">
        <v>140</v>
      </c>
      <c r="B55" s="159"/>
      <c r="C55" s="159"/>
      <c r="D55" s="159"/>
      <c r="E55" s="159"/>
    </row>
    <row r="56" ht="12.75">
      <c r="A56" s="184" t="s">
        <v>141</v>
      </c>
    </row>
    <row r="57" ht="12.75">
      <c r="A57" t="s">
        <v>142</v>
      </c>
    </row>
    <row r="58" ht="12.75">
      <c r="A58" t="s">
        <v>143</v>
      </c>
    </row>
    <row r="59" ht="12.75">
      <c r="A59" s="185" t="s">
        <v>144</v>
      </c>
    </row>
    <row r="60" ht="12.75">
      <c r="A60" s="185" t="s">
        <v>145</v>
      </c>
    </row>
    <row r="61" ht="12.75">
      <c r="A61" s="185" t="s">
        <v>146</v>
      </c>
    </row>
    <row r="62" ht="12.75">
      <c r="A62" s="185" t="s">
        <v>147</v>
      </c>
    </row>
    <row r="63" spans="1:5" ht="12.75">
      <c r="A63" s="163" t="s">
        <v>148</v>
      </c>
      <c r="B63" s="186"/>
      <c r="C63" s="186"/>
      <c r="D63" s="186"/>
      <c r="E63" s="186"/>
    </row>
    <row r="64" spans="1:5" ht="12.75">
      <c r="A64" s="185" t="s">
        <v>149</v>
      </c>
      <c r="B64" s="185"/>
      <c r="C64" s="185"/>
      <c r="D64" s="185"/>
      <c r="E64" s="185"/>
    </row>
    <row r="65" spans="1:5" ht="12.75">
      <c r="A65" s="185" t="s">
        <v>150</v>
      </c>
      <c r="B65" s="185"/>
      <c r="C65" s="185"/>
      <c r="D65" s="185"/>
      <c r="E65" s="185"/>
    </row>
    <row r="66" spans="1:5" ht="12.75">
      <c r="A66" s="185" t="s">
        <v>151</v>
      </c>
      <c r="B66" s="185"/>
      <c r="C66" s="185"/>
      <c r="D66" s="185"/>
      <c r="E66" s="185"/>
    </row>
    <row r="67" spans="1:5" ht="12.75">
      <c r="A67" s="185" t="s">
        <v>152</v>
      </c>
      <c r="B67" s="185"/>
      <c r="C67" s="185"/>
      <c r="D67" s="185"/>
      <c r="E67" s="185"/>
    </row>
    <row r="68" spans="1:5" ht="12.75">
      <c r="A68" s="185" t="s">
        <v>153</v>
      </c>
      <c r="B68" s="185"/>
      <c r="C68" s="185"/>
      <c r="D68" s="185"/>
      <c r="E68" s="185"/>
    </row>
    <row r="69" spans="1:5" ht="12.75">
      <c r="A69" s="185" t="s">
        <v>154</v>
      </c>
      <c r="B69" s="185"/>
      <c r="C69" s="185"/>
      <c r="D69" s="185"/>
      <c r="E69" s="185"/>
    </row>
    <row r="70" spans="1:5" ht="12.75">
      <c r="A70" s="163" t="s">
        <v>155</v>
      </c>
      <c r="B70" s="159"/>
      <c r="C70" s="159"/>
      <c r="D70" s="159"/>
      <c r="E70" s="159"/>
    </row>
    <row r="71" spans="1:5" ht="12.75">
      <c r="A71" s="185" t="s">
        <v>156</v>
      </c>
      <c r="B71" s="185"/>
      <c r="C71" s="185"/>
      <c r="D71" s="185"/>
      <c r="E71" s="185"/>
    </row>
    <row r="72" spans="1:5" ht="12.75">
      <c r="A72" s="185" t="s">
        <v>157</v>
      </c>
      <c r="B72" s="185"/>
      <c r="C72" s="185"/>
      <c r="D72" s="185"/>
      <c r="E72" s="185"/>
    </row>
    <row r="73" spans="1:5" ht="12.75">
      <c r="A73" s="163" t="s">
        <v>158</v>
      </c>
      <c r="B73" s="186"/>
      <c r="C73" s="186"/>
      <c r="D73" s="186"/>
      <c r="E73" s="186"/>
    </row>
    <row r="74" ht="12.75">
      <c r="A74" s="187" t="s">
        <v>159</v>
      </c>
    </row>
    <row r="75" ht="12.75">
      <c r="A75" t="s">
        <v>160</v>
      </c>
    </row>
    <row r="76" ht="12.75">
      <c r="A76" t="s">
        <v>161</v>
      </c>
    </row>
    <row r="77" ht="12.75">
      <c r="A77" s="187" t="s">
        <v>162</v>
      </c>
    </row>
    <row r="78" ht="12.75">
      <c r="A78" s="187" t="s">
        <v>163</v>
      </c>
    </row>
    <row r="79" ht="12.75">
      <c r="A79" s="187" t="s">
        <v>164</v>
      </c>
    </row>
    <row r="80" ht="12.75">
      <c r="A80" s="187" t="s">
        <v>165</v>
      </c>
    </row>
    <row r="81" ht="12.75">
      <c r="A81" s="187" t="s">
        <v>166</v>
      </c>
    </row>
    <row r="82" ht="12.75">
      <c r="A82" s="187" t="s">
        <v>167</v>
      </c>
    </row>
    <row r="83" spans="1:5" ht="12.75">
      <c r="A83" s="188" t="s">
        <v>168</v>
      </c>
      <c r="B83" s="189"/>
      <c r="C83" s="189"/>
      <c r="D83" s="189"/>
      <c r="E83" s="189"/>
    </row>
    <row r="84" ht="12.75">
      <c r="A84" t="s">
        <v>169</v>
      </c>
    </row>
    <row r="85" ht="12.75">
      <c r="A85" s="187" t="s">
        <v>170</v>
      </c>
    </row>
  </sheetData>
  <sheetProtection selectLockedCells="1" selectUnlockedCells="1"/>
  <printOptions/>
  <pageMargins left="0.3298611111111111" right="0.3402777777777778" top="0.4597222222222222" bottom="0.5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Honné</dc:creator>
  <cp:keywords/>
  <dc:description/>
  <cp:lastModifiedBy>Christof Stroka</cp:lastModifiedBy>
  <cp:lastPrinted>2019-04-12T08:32:02Z</cp:lastPrinted>
  <dcterms:created xsi:type="dcterms:W3CDTF">2005-11-04T11:36:07Z</dcterms:created>
  <dcterms:modified xsi:type="dcterms:W3CDTF">2021-04-26T12:47:06Z</dcterms:modified>
  <cp:category/>
  <cp:version/>
  <cp:contentType/>
  <cp:contentStatus/>
  <cp:revision>41</cp:revision>
</cp:coreProperties>
</file>